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rco Monge\Desktop\OPLAU 2020\"/>
    </mc:Choice>
  </mc:AlternateContent>
  <bookViews>
    <workbookView xWindow="0" yWindow="0" windowWidth="23040" windowHeight="9192" tabRatio="821" activeTab="2"/>
  </bookViews>
  <sheets>
    <sheet name="DEFINICIONES" sheetId="1" r:id="rId1"/>
    <sheet name="SIMBOLOGIA" sheetId="2" r:id="rId2"/>
    <sheet name="INDICE ACCIÓN SOCIAL" sheetId="83" r:id="rId3"/>
    <sheet name="CUADRO AS1" sheetId="84" r:id="rId4"/>
    <sheet name="GRAFICO AS1" sheetId="90" r:id="rId5"/>
    <sheet name="CUADRO AS2" sheetId="91" r:id="rId6"/>
    <sheet name="GRAFICO AS2" sheetId="93" r:id="rId7"/>
    <sheet name="CUADRO AS3" sheetId="92" r:id="rId8"/>
    <sheet name="GRAFICO AS3" sheetId="95" r:id="rId9"/>
    <sheet name="CUADRO AS4" sheetId="94" r:id="rId10"/>
    <sheet name="GRAFICO AS4" sheetId="99" r:id="rId11"/>
    <sheet name="CUADRO AS5" sheetId="97" r:id="rId12"/>
    <sheet name="GRAFICO AS5" sheetId="96" r:id="rId13"/>
    <sheet name="CUADRO AS6" sheetId="100" r:id="rId14"/>
    <sheet name="CUADRO AS7" sheetId="101" r:id="rId15"/>
    <sheet name="CUADRO AS8" sheetId="102" r:id="rId16"/>
    <sheet name="CUADRO AS9" sheetId="98" r:id="rId17"/>
    <sheet name="CUADRO AS10" sheetId="103" r:id="rId18"/>
  </sheets>
  <calcPr calcId="162913" iterateDelta="1E-4"/>
</workbook>
</file>

<file path=xl/calcChain.xml><?xml version="1.0" encoding="utf-8"?>
<calcChain xmlns="http://schemas.openxmlformats.org/spreadsheetml/2006/main">
  <c r="F19" i="103" l="1"/>
  <c r="E13" i="103"/>
  <c r="F18" i="103" s="1"/>
  <c r="B13" i="103"/>
  <c r="C21" i="103" s="1"/>
  <c r="C37" i="98"/>
  <c r="G37" i="98" s="1"/>
  <c r="C36" i="98"/>
  <c r="G36" i="98" s="1"/>
  <c r="C35" i="98"/>
  <c r="G35" i="98" s="1"/>
  <c r="C34" i="98"/>
  <c r="G34" i="98" s="1"/>
  <c r="C33" i="98"/>
  <c r="G33" i="98" s="1"/>
  <c r="C32" i="98"/>
  <c r="G32" i="98" s="1"/>
  <c r="C31" i="98"/>
  <c r="G31" i="98" s="1"/>
  <c r="C30" i="98"/>
  <c r="G30" i="98" s="1"/>
  <c r="C29" i="98"/>
  <c r="G29" i="98" s="1"/>
  <c r="J28" i="98"/>
  <c r="C28" i="98"/>
  <c r="G28" i="98" s="1"/>
  <c r="C27" i="98"/>
  <c r="G27" i="98" s="1"/>
  <c r="C26" i="98"/>
  <c r="G26" i="98" s="1"/>
  <c r="C25" i="98"/>
  <c r="G25" i="98" s="1"/>
  <c r="C24" i="98"/>
  <c r="G24" i="98" s="1"/>
  <c r="C23" i="98"/>
  <c r="G23" i="98" s="1"/>
  <c r="C22" i="98"/>
  <c r="G22" i="98" s="1"/>
  <c r="C21" i="98"/>
  <c r="G21" i="98" s="1"/>
  <c r="C20" i="98"/>
  <c r="G20" i="98" s="1"/>
  <c r="C19" i="98"/>
  <c r="G19" i="98" s="1"/>
  <c r="C18" i="98"/>
  <c r="G18" i="98" s="1"/>
  <c r="C17" i="98"/>
  <c r="G17" i="98" s="1"/>
  <c r="C16" i="98"/>
  <c r="C15" i="98"/>
  <c r="C14" i="98"/>
  <c r="G14" i="98" s="1"/>
  <c r="C13" i="98"/>
  <c r="G13" i="98" s="1"/>
  <c r="I12" i="98"/>
  <c r="F12" i="98"/>
  <c r="E13" i="102"/>
  <c r="F19" i="102" s="1"/>
  <c r="B13" i="102"/>
  <c r="C21" i="102" s="1"/>
  <c r="D24" i="101"/>
  <c r="D22" i="101"/>
  <c r="D20" i="101"/>
  <c r="D18" i="101"/>
  <c r="D16" i="101"/>
  <c r="C13" i="101"/>
  <c r="D25" i="101" s="1"/>
  <c r="D34" i="100"/>
  <c r="D32" i="100"/>
  <c r="C29" i="100"/>
  <c r="D26" i="100"/>
  <c r="D24" i="100"/>
  <c r="D18" i="100"/>
  <c r="D16" i="100"/>
  <c r="D14" i="100"/>
  <c r="C13" i="100"/>
  <c r="D24" i="97"/>
  <c r="D22" i="97"/>
  <c r="D20" i="97"/>
  <c r="D18" i="97"/>
  <c r="D16" i="97"/>
  <c r="C13" i="97"/>
  <c r="D25" i="97" s="1"/>
  <c r="D34" i="94"/>
  <c r="D32" i="94"/>
  <c r="D26" i="94"/>
  <c r="D24" i="94"/>
  <c r="D18" i="94"/>
  <c r="D16" i="94"/>
  <c r="D14" i="94"/>
  <c r="C13" i="94"/>
  <c r="C11" i="94"/>
  <c r="D37" i="94" s="1"/>
  <c r="D24" i="92"/>
  <c r="D22" i="92"/>
  <c r="D20" i="92"/>
  <c r="D18" i="92"/>
  <c r="D16" i="92"/>
  <c r="C13" i="92"/>
  <c r="D25" i="92" s="1"/>
  <c r="I94" i="91"/>
  <c r="S93" i="91"/>
  <c r="P93" i="91"/>
  <c r="M93" i="91"/>
  <c r="J93" i="91"/>
  <c r="G93" i="91"/>
  <c r="D93" i="91"/>
  <c r="S91" i="91"/>
  <c r="P91" i="91"/>
  <c r="M91" i="91"/>
  <c r="J91" i="91"/>
  <c r="G91" i="91"/>
  <c r="D91" i="91"/>
  <c r="S89" i="91"/>
  <c r="P89" i="91"/>
  <c r="M89" i="91"/>
  <c r="J89" i="91"/>
  <c r="G89" i="91"/>
  <c r="D89" i="91"/>
  <c r="S78" i="91"/>
  <c r="P78" i="91"/>
  <c r="M78" i="91"/>
  <c r="J78" i="91"/>
  <c r="G78" i="91"/>
  <c r="D78" i="91"/>
  <c r="S71" i="91"/>
  <c r="P71" i="91"/>
  <c r="M71" i="91"/>
  <c r="J71" i="91"/>
  <c r="G71" i="91"/>
  <c r="D71" i="91"/>
  <c r="S69" i="91"/>
  <c r="P69" i="91"/>
  <c r="M69" i="91"/>
  <c r="J69" i="91"/>
  <c r="G69" i="91"/>
  <c r="D69" i="91"/>
  <c r="S67" i="91"/>
  <c r="P67" i="91"/>
  <c r="M67" i="91"/>
  <c r="J67" i="91"/>
  <c r="G67" i="91"/>
  <c r="D67" i="91"/>
  <c r="S65" i="91"/>
  <c r="P65" i="91"/>
  <c r="M65" i="91"/>
  <c r="J65" i="91"/>
  <c r="G65" i="91"/>
  <c r="D65" i="91"/>
  <c r="S60" i="91"/>
  <c r="P60" i="91"/>
  <c r="M60" i="91"/>
  <c r="J60" i="91"/>
  <c r="G60" i="91"/>
  <c r="D60" i="91"/>
  <c r="S57" i="91"/>
  <c r="P57" i="91"/>
  <c r="M57" i="91"/>
  <c r="J57" i="91"/>
  <c r="G57" i="91"/>
  <c r="D57" i="91"/>
  <c r="S50" i="91"/>
  <c r="P50" i="91"/>
  <c r="M50" i="91"/>
  <c r="J50" i="91"/>
  <c r="G50" i="91"/>
  <c r="D50" i="91"/>
  <c r="S48" i="91"/>
  <c r="P48" i="91"/>
  <c r="M48" i="91"/>
  <c r="J48" i="91"/>
  <c r="G48" i="91"/>
  <c r="D48" i="91"/>
  <c r="S40" i="91"/>
  <c r="P40" i="91"/>
  <c r="M40" i="91"/>
  <c r="J40" i="91"/>
  <c r="G40" i="91"/>
  <c r="D40" i="91"/>
  <c r="S33" i="91"/>
  <c r="P33" i="91"/>
  <c r="M33" i="91"/>
  <c r="J33" i="91"/>
  <c r="G33" i="91"/>
  <c r="D33" i="91"/>
  <c r="S25" i="91"/>
  <c r="P25" i="91"/>
  <c r="M25" i="91"/>
  <c r="J25" i="91"/>
  <c r="G25" i="91"/>
  <c r="D25" i="91"/>
  <c r="S20" i="91"/>
  <c r="P20" i="91"/>
  <c r="M20" i="91"/>
  <c r="J20" i="91"/>
  <c r="G20" i="91"/>
  <c r="D20" i="91"/>
  <c r="M14" i="91"/>
  <c r="J14" i="91"/>
  <c r="G14" i="91"/>
  <c r="D14" i="91"/>
  <c r="R13" i="91"/>
  <c r="O13" i="91"/>
  <c r="O11" i="91" s="1"/>
  <c r="L13" i="91"/>
  <c r="L11" i="91" s="1"/>
  <c r="I13" i="91"/>
  <c r="F13" i="91"/>
  <c r="C13" i="91"/>
  <c r="C11" i="91" s="1"/>
  <c r="R11" i="91"/>
  <c r="S19" i="91" s="1"/>
  <c r="I11" i="91"/>
  <c r="F11" i="91"/>
  <c r="G17" i="91" s="1"/>
  <c r="C38" i="84"/>
  <c r="M38" i="84" s="1"/>
  <c r="C37" i="84"/>
  <c r="M37" i="84" s="1"/>
  <c r="C36" i="84"/>
  <c r="M36" i="84" s="1"/>
  <c r="C35" i="84"/>
  <c r="M35" i="84" s="1"/>
  <c r="C34" i="84"/>
  <c r="M34" i="84" s="1"/>
  <c r="M33" i="84"/>
  <c r="J33" i="84"/>
  <c r="G33" i="84"/>
  <c r="D33" i="84"/>
  <c r="C33" i="84"/>
  <c r="L32" i="84"/>
  <c r="I32" i="84"/>
  <c r="F32" i="84"/>
  <c r="M31" i="84"/>
  <c r="J31" i="84"/>
  <c r="G31" i="84"/>
  <c r="D31" i="84"/>
  <c r="C31" i="84"/>
  <c r="C30" i="84"/>
  <c r="M30" i="84" s="1"/>
  <c r="C29" i="84"/>
  <c r="M29" i="84" s="1"/>
  <c r="C28" i="84"/>
  <c r="M28" i="84" s="1"/>
  <c r="C27" i="84"/>
  <c r="M27" i="84" s="1"/>
  <c r="C26" i="84"/>
  <c r="M26" i="84" s="1"/>
  <c r="C25" i="84"/>
  <c r="M25" i="84" s="1"/>
  <c r="M24" i="84"/>
  <c r="J24" i="84"/>
  <c r="G24" i="84"/>
  <c r="D24" i="84"/>
  <c r="C24" i="84"/>
  <c r="L23" i="84"/>
  <c r="I23" i="84"/>
  <c r="F23" i="84"/>
  <c r="F14" i="84" s="1"/>
  <c r="M22" i="84"/>
  <c r="J22" i="84"/>
  <c r="G22" i="84"/>
  <c r="D22" i="84"/>
  <c r="C22" i="84"/>
  <c r="C21" i="84"/>
  <c r="M21" i="84" s="1"/>
  <c r="C20" i="84"/>
  <c r="M20" i="84" s="1"/>
  <c r="C19" i="84"/>
  <c r="M19" i="84" s="1"/>
  <c r="C18" i="84"/>
  <c r="M18" i="84" s="1"/>
  <c r="M17" i="84"/>
  <c r="J17" i="84"/>
  <c r="G17" i="84"/>
  <c r="D17" i="84"/>
  <c r="C17" i="84"/>
  <c r="L16" i="84"/>
  <c r="I16" i="84"/>
  <c r="F16" i="84"/>
  <c r="M15" i="84"/>
  <c r="J15" i="84"/>
  <c r="G15" i="84"/>
  <c r="D15" i="84"/>
  <c r="C15" i="84"/>
  <c r="L14" i="84"/>
  <c r="M13" i="84"/>
  <c r="J13" i="84"/>
  <c r="G13" i="84"/>
  <c r="D13" i="84"/>
  <c r="C13" i="84"/>
  <c r="G16" i="98" l="1"/>
  <c r="J16" i="98"/>
  <c r="C16" i="84"/>
  <c r="M16" i="84" s="1"/>
  <c r="J13" i="98"/>
  <c r="J19" i="84"/>
  <c r="J21" i="98"/>
  <c r="J24" i="98"/>
  <c r="C12" i="98"/>
  <c r="D21" i="98" s="1"/>
  <c r="J15" i="98"/>
  <c r="G15" i="98"/>
  <c r="C23" i="84"/>
  <c r="G23" i="84" s="1"/>
  <c r="D23" i="84" s="1"/>
  <c r="J26" i="84"/>
  <c r="J13" i="91"/>
  <c r="J14" i="98"/>
  <c r="J17" i="98"/>
  <c r="J20" i="98"/>
  <c r="J25" i="98"/>
  <c r="F15" i="103"/>
  <c r="C32" i="84"/>
  <c r="J32" i="84" s="1"/>
  <c r="M23" i="84"/>
  <c r="J12" i="98"/>
  <c r="M18" i="91"/>
  <c r="M16" i="91"/>
  <c r="M13" i="91"/>
  <c r="M19" i="91"/>
  <c r="M15" i="91"/>
  <c r="M17" i="91"/>
  <c r="D37" i="98"/>
  <c r="D28" i="98"/>
  <c r="D24" i="98"/>
  <c r="D20" i="98"/>
  <c r="G12" i="98"/>
  <c r="S13" i="91"/>
  <c r="G13" i="91"/>
  <c r="S18" i="91"/>
  <c r="F16" i="102"/>
  <c r="I14" i="84"/>
  <c r="C14" i="84" s="1"/>
  <c r="J23" i="84"/>
  <c r="J30" i="84"/>
  <c r="J37" i="84"/>
  <c r="G15" i="91"/>
  <c r="S17" i="91"/>
  <c r="D13" i="94"/>
  <c r="F17" i="102"/>
  <c r="D19" i="98"/>
  <c r="D23" i="98"/>
  <c r="J30" i="98"/>
  <c r="J34" i="98"/>
  <c r="F20" i="103"/>
  <c r="J21" i="84"/>
  <c r="J28" i="84"/>
  <c r="J35" i="84"/>
  <c r="D13" i="91"/>
  <c r="P13" i="91"/>
  <c r="S16" i="91"/>
  <c r="G18" i="91"/>
  <c r="S21" i="91"/>
  <c r="F14" i="102"/>
  <c r="F18" i="102"/>
  <c r="D15" i="98"/>
  <c r="D18" i="98"/>
  <c r="J19" i="98"/>
  <c r="J23" i="98"/>
  <c r="D26" i="98"/>
  <c r="J27" i="98"/>
  <c r="F17" i="103"/>
  <c r="F21" i="103"/>
  <c r="G16" i="91"/>
  <c r="F20" i="102"/>
  <c r="G19" i="91"/>
  <c r="F21" i="102"/>
  <c r="J32" i="98"/>
  <c r="J36" i="98"/>
  <c r="F16" i="103"/>
  <c r="G16" i="84"/>
  <c r="S15" i="91"/>
  <c r="C11" i="100"/>
  <c r="D41" i="100" s="1"/>
  <c r="F15" i="102"/>
  <c r="D14" i="98"/>
  <c r="J18" i="98"/>
  <c r="J22" i="98"/>
  <c r="D25" i="98"/>
  <c r="J26" i="98"/>
  <c r="J29" i="98"/>
  <c r="J31" i="98"/>
  <c r="J33" i="98"/>
  <c r="J35" i="98"/>
  <c r="J37" i="98"/>
  <c r="F14" i="103"/>
  <c r="C14" i="103"/>
  <c r="C15" i="103"/>
  <c r="C16" i="103"/>
  <c r="C17" i="103"/>
  <c r="C18" i="103"/>
  <c r="C19" i="103"/>
  <c r="C20" i="103"/>
  <c r="D29" i="98"/>
  <c r="D30" i="98"/>
  <c r="D33" i="98"/>
  <c r="D34" i="98"/>
  <c r="C14" i="102"/>
  <c r="C15" i="102"/>
  <c r="C16" i="102"/>
  <c r="C17" i="102"/>
  <c r="C18" i="102"/>
  <c r="C19" i="102"/>
  <c r="C20" i="102"/>
  <c r="D15" i="101"/>
  <c r="D17" i="101"/>
  <c r="D19" i="101"/>
  <c r="D21" i="101"/>
  <c r="D23" i="101"/>
  <c r="D21" i="100"/>
  <c r="D31" i="100"/>
  <c r="D33" i="100"/>
  <c r="D35" i="100"/>
  <c r="D39" i="100"/>
  <c r="D15" i="100"/>
  <c r="D17" i="100"/>
  <c r="D19" i="100"/>
  <c r="D23" i="100"/>
  <c r="D25" i="100"/>
  <c r="D27" i="100"/>
  <c r="D37" i="100"/>
  <c r="D15" i="97"/>
  <c r="D17" i="97"/>
  <c r="D19" i="97"/>
  <c r="D21" i="97"/>
  <c r="D23" i="97"/>
  <c r="D21" i="94"/>
  <c r="D29" i="94"/>
  <c r="D41" i="94"/>
  <c r="D15" i="94"/>
  <c r="D17" i="94"/>
  <c r="D19" i="94"/>
  <c r="D23" i="94"/>
  <c r="D25" i="94"/>
  <c r="D27" i="94"/>
  <c r="D31" i="94"/>
  <c r="D33" i="94"/>
  <c r="D35" i="94"/>
  <c r="D39" i="94"/>
  <c r="D19" i="92"/>
  <c r="D15" i="92"/>
  <c r="D17" i="92"/>
  <c r="D21" i="92"/>
  <c r="D23" i="92"/>
  <c r="D94" i="91"/>
  <c r="D92" i="91"/>
  <c r="D90" i="91"/>
  <c r="D88" i="91"/>
  <c r="D87" i="91"/>
  <c r="D86" i="91"/>
  <c r="D85" i="91"/>
  <c r="D84" i="91"/>
  <c r="D83" i="91"/>
  <c r="D82" i="91"/>
  <c r="D81" i="91"/>
  <c r="D80" i="91"/>
  <c r="D79" i="91"/>
  <c r="D77" i="91"/>
  <c r="D76" i="91"/>
  <c r="D75" i="91"/>
  <c r="D74" i="91"/>
  <c r="D73" i="91"/>
  <c r="D72" i="91"/>
  <c r="D70" i="91"/>
  <c r="D68" i="91"/>
  <c r="D66" i="91"/>
  <c r="D64" i="91"/>
  <c r="D63" i="91"/>
  <c r="D62" i="91"/>
  <c r="D61" i="91"/>
  <c r="D59" i="91"/>
  <c r="D58" i="91"/>
  <c r="D56" i="91"/>
  <c r="D55" i="91"/>
  <c r="D54" i="91"/>
  <c r="D53" i="91"/>
  <c r="D52" i="91"/>
  <c r="D51" i="91"/>
  <c r="D49" i="91"/>
  <c r="D47" i="91"/>
  <c r="D46" i="91"/>
  <c r="D45" i="91"/>
  <c r="D44" i="91"/>
  <c r="D43" i="91"/>
  <c r="D42" i="91"/>
  <c r="D41" i="91"/>
  <c r="D39" i="91"/>
  <c r="D38" i="91"/>
  <c r="D37" i="91"/>
  <c r="D36" i="91"/>
  <c r="D35" i="91"/>
  <c r="D34" i="91"/>
  <c r="D32" i="91"/>
  <c r="D31" i="91"/>
  <c r="D30" i="91"/>
  <c r="D29" i="91"/>
  <c r="D28" i="91"/>
  <c r="D27" i="91"/>
  <c r="D26" i="91"/>
  <c r="D24" i="91"/>
  <c r="G94" i="91"/>
  <c r="G92" i="91"/>
  <c r="G90" i="91"/>
  <c r="G88" i="91"/>
  <c r="G87" i="91"/>
  <c r="G86" i="91"/>
  <c r="G85" i="91"/>
  <c r="G84" i="91"/>
  <c r="G83" i="91"/>
  <c r="G82" i="91"/>
  <c r="G81" i="91"/>
  <c r="G80" i="91"/>
  <c r="G79" i="91"/>
  <c r="G77" i="91"/>
  <c r="G76" i="91"/>
  <c r="G75" i="91"/>
  <c r="G74" i="91"/>
  <c r="G73" i="91"/>
  <c r="G72" i="91"/>
  <c r="G70" i="91"/>
  <c r="G68" i="91"/>
  <c r="G66" i="91"/>
  <c r="G64" i="91"/>
  <c r="G63" i="91"/>
  <c r="G62" i="91"/>
  <c r="G61" i="91"/>
  <c r="G59" i="91"/>
  <c r="G58" i="91"/>
  <c r="G56" i="91"/>
  <c r="G55" i="91"/>
  <c r="G54" i="91"/>
  <c r="G53" i="91"/>
  <c r="G52" i="91"/>
  <c r="G51" i="91"/>
  <c r="G49" i="91"/>
  <c r="G47" i="91"/>
  <c r="G46" i="91"/>
  <c r="G45" i="91"/>
  <c r="J92" i="91"/>
  <c r="J90" i="91"/>
  <c r="J88" i="91"/>
  <c r="J87" i="91"/>
  <c r="J86" i="91"/>
  <c r="J85" i="91"/>
  <c r="J84" i="91"/>
  <c r="J83" i="91"/>
  <c r="J82" i="91"/>
  <c r="J81" i="91"/>
  <c r="J80" i="91"/>
  <c r="J79" i="91"/>
  <c r="J77" i="91"/>
  <c r="J76" i="91"/>
  <c r="J75" i="91"/>
  <c r="J74" i="91"/>
  <c r="J73" i="91"/>
  <c r="J72" i="91"/>
  <c r="J70" i="91"/>
  <c r="J68" i="91"/>
  <c r="J66" i="91"/>
  <c r="J64" i="91"/>
  <c r="J63" i="91"/>
  <c r="J62" i="91"/>
  <c r="J61" i="91"/>
  <c r="J59" i="91"/>
  <c r="J58" i="91"/>
  <c r="J56" i="91"/>
  <c r="J55" i="91"/>
  <c r="J54" i="91"/>
  <c r="J53" i="91"/>
  <c r="J52" i="91"/>
  <c r="J51" i="91"/>
  <c r="J49" i="91"/>
  <c r="J47" i="91"/>
  <c r="J46" i="91"/>
  <c r="J45" i="91"/>
  <c r="J44" i="91"/>
  <c r="J43" i="91"/>
  <c r="J42" i="91"/>
  <c r="J41" i="91"/>
  <c r="J39" i="91"/>
  <c r="J38" i="91"/>
  <c r="J37" i="91"/>
  <c r="J36" i="91"/>
  <c r="J35" i="91"/>
  <c r="J34" i="91"/>
  <c r="J32" i="91"/>
  <c r="J31" i="91"/>
  <c r="J30" i="91"/>
  <c r="J29" i="91"/>
  <c r="J28" i="91"/>
  <c r="J27" i="91"/>
  <c r="J26" i="91"/>
  <c r="J24" i="91"/>
  <c r="M94" i="91"/>
  <c r="M92" i="91"/>
  <c r="M90" i="91"/>
  <c r="M88" i="91"/>
  <c r="M87" i="91"/>
  <c r="M86" i="91"/>
  <c r="M85" i="91"/>
  <c r="M84" i="91"/>
  <c r="M83" i="91"/>
  <c r="M82" i="91"/>
  <c r="M81" i="91"/>
  <c r="M80" i="91"/>
  <c r="M79" i="91"/>
  <c r="M77" i="91"/>
  <c r="M76" i="91"/>
  <c r="M75" i="91"/>
  <c r="M74" i="91"/>
  <c r="M73" i="91"/>
  <c r="M72" i="91"/>
  <c r="M70" i="91"/>
  <c r="M68" i="91"/>
  <c r="M66" i="91"/>
  <c r="M64" i="91"/>
  <c r="M63" i="91"/>
  <c r="M62" i="91"/>
  <c r="M61" i="91"/>
  <c r="M59" i="91"/>
  <c r="M58" i="91"/>
  <c r="M56" i="91"/>
  <c r="M55" i="91"/>
  <c r="M54" i="91"/>
  <c r="M53" i="91"/>
  <c r="M52" i="91"/>
  <c r="M51" i="91"/>
  <c r="M49" i="91"/>
  <c r="M47" i="91"/>
  <c r="M46" i="91"/>
  <c r="M45" i="91"/>
  <c r="P92" i="91"/>
  <c r="P90" i="91"/>
  <c r="P88" i="91"/>
  <c r="P87" i="91"/>
  <c r="P86" i="91"/>
  <c r="P85" i="91"/>
  <c r="P84" i="91"/>
  <c r="P83" i="91"/>
  <c r="P82" i="91"/>
  <c r="P81" i="91"/>
  <c r="P80" i="91"/>
  <c r="P79" i="91"/>
  <c r="P77" i="91"/>
  <c r="P76" i="91"/>
  <c r="P75" i="91"/>
  <c r="P74" i="91"/>
  <c r="P73" i="91"/>
  <c r="P72" i="91"/>
  <c r="P70" i="91"/>
  <c r="P68" i="91"/>
  <c r="P66" i="91"/>
  <c r="P64" i="91"/>
  <c r="P63" i="91"/>
  <c r="P62" i="91"/>
  <c r="P61" i="91"/>
  <c r="P59" i="91"/>
  <c r="P58" i="91"/>
  <c r="P56" i="91"/>
  <c r="P94" i="91"/>
  <c r="P11" i="91" s="1"/>
  <c r="P55" i="91"/>
  <c r="P54" i="91"/>
  <c r="P53" i="91"/>
  <c r="P52" i="91"/>
  <c r="P51" i="91"/>
  <c r="P49" i="91"/>
  <c r="P47" i="91"/>
  <c r="P46" i="91"/>
  <c r="P45" i="91"/>
  <c r="P44" i="91"/>
  <c r="P43" i="91"/>
  <c r="P42" i="91"/>
  <c r="P41" i="91"/>
  <c r="P39" i="91"/>
  <c r="P38" i="91"/>
  <c r="P37" i="91"/>
  <c r="P36" i="91"/>
  <c r="P35" i="91"/>
  <c r="P34" i="91"/>
  <c r="P32" i="91"/>
  <c r="P31" i="91"/>
  <c r="P30" i="91"/>
  <c r="P29" i="91"/>
  <c r="P28" i="91"/>
  <c r="P27" i="91"/>
  <c r="P26" i="91"/>
  <c r="P24" i="91"/>
  <c r="P23" i="91"/>
  <c r="S94" i="91"/>
  <c r="S92" i="91"/>
  <c r="S90" i="91"/>
  <c r="S88" i="91"/>
  <c r="S87" i="91"/>
  <c r="S86" i="91"/>
  <c r="S85" i="91"/>
  <c r="S84" i="91"/>
  <c r="S83" i="91"/>
  <c r="S82" i="91"/>
  <c r="S81" i="91"/>
  <c r="S80" i="91"/>
  <c r="S79" i="91"/>
  <c r="S77" i="91"/>
  <c r="S76" i="91"/>
  <c r="S75" i="91"/>
  <c r="S74" i="91"/>
  <c r="S73" i="91"/>
  <c r="S72" i="91"/>
  <c r="S70" i="91"/>
  <c r="S68" i="91"/>
  <c r="S66" i="91"/>
  <c r="S64" i="91"/>
  <c r="S63" i="91"/>
  <c r="S62" i="91"/>
  <c r="S61" i="91"/>
  <c r="S59" i="91"/>
  <c r="S58" i="91"/>
  <c r="S55" i="91"/>
  <c r="S54" i="91"/>
  <c r="S53" i="91"/>
  <c r="S52" i="91"/>
  <c r="S51" i="91"/>
  <c r="S49" i="91"/>
  <c r="S47" i="91"/>
  <c r="S46" i="91"/>
  <c r="S45" i="91"/>
  <c r="S56" i="91"/>
  <c r="D15" i="91"/>
  <c r="J15" i="91"/>
  <c r="P15" i="91"/>
  <c r="D16" i="91"/>
  <c r="J16" i="91"/>
  <c r="P16" i="91"/>
  <c r="D17" i="91"/>
  <c r="J17" i="91"/>
  <c r="P17" i="91"/>
  <c r="D18" i="91"/>
  <c r="J18" i="91"/>
  <c r="P18" i="91"/>
  <c r="D19" i="91"/>
  <c r="J19" i="91"/>
  <c r="P19" i="91"/>
  <c r="D21" i="91"/>
  <c r="J21" i="91"/>
  <c r="P21" i="91"/>
  <c r="D22" i="91"/>
  <c r="J22" i="91"/>
  <c r="P22" i="91"/>
  <c r="D23" i="91"/>
  <c r="J23" i="91"/>
  <c r="S23" i="91"/>
  <c r="M24" i="91"/>
  <c r="G26" i="91"/>
  <c r="S26" i="91"/>
  <c r="M27" i="91"/>
  <c r="G28" i="91"/>
  <c r="S28" i="91"/>
  <c r="M29" i="91"/>
  <c r="G30" i="91"/>
  <c r="S30" i="91"/>
  <c r="M31" i="91"/>
  <c r="G32" i="91"/>
  <c r="S32" i="91"/>
  <c r="M34" i="91"/>
  <c r="G35" i="91"/>
  <c r="S35" i="91"/>
  <c r="M36" i="91"/>
  <c r="G37" i="91"/>
  <c r="S37" i="91"/>
  <c r="M38" i="91"/>
  <c r="G39" i="91"/>
  <c r="S39" i="91"/>
  <c r="M41" i="91"/>
  <c r="G42" i="91"/>
  <c r="S42" i="91"/>
  <c r="M43" i="91"/>
  <c r="G44" i="91"/>
  <c r="S44" i="91"/>
  <c r="G21" i="91"/>
  <c r="M21" i="91"/>
  <c r="G22" i="91"/>
  <c r="M22" i="91"/>
  <c r="S22" i="91"/>
  <c r="G23" i="91"/>
  <c r="M23" i="91"/>
  <c r="G24" i="91"/>
  <c r="S24" i="91"/>
  <c r="M26" i="91"/>
  <c r="G27" i="91"/>
  <c r="S27" i="91"/>
  <c r="M28" i="91"/>
  <c r="G29" i="91"/>
  <c r="S29" i="91"/>
  <c r="M30" i="91"/>
  <c r="G31" i="91"/>
  <c r="S31" i="91"/>
  <c r="M32" i="91"/>
  <c r="G34" i="91"/>
  <c r="S34" i="91"/>
  <c r="M35" i="91"/>
  <c r="G36" i="91"/>
  <c r="S36" i="91"/>
  <c r="M37" i="91"/>
  <c r="G38" i="91"/>
  <c r="S38" i="91"/>
  <c r="M39" i="91"/>
  <c r="G41" i="91"/>
  <c r="S41" i="91"/>
  <c r="M42" i="91"/>
  <c r="G43" i="91"/>
  <c r="S43" i="91"/>
  <c r="M44" i="91"/>
  <c r="J94" i="91"/>
  <c r="J11" i="91" s="1"/>
  <c r="F12" i="84"/>
  <c r="I12" i="84"/>
  <c r="L12" i="84"/>
  <c r="J18" i="84"/>
  <c r="G19" i="84"/>
  <c r="D19" i="84" s="1"/>
  <c r="J20" i="84"/>
  <c r="G21" i="84"/>
  <c r="D21" i="84" s="1"/>
  <c r="J25" i="84"/>
  <c r="G26" i="84"/>
  <c r="J27" i="84"/>
  <c r="G28" i="84"/>
  <c r="D28" i="84" s="1"/>
  <c r="J29" i="84"/>
  <c r="G30" i="84"/>
  <c r="J34" i="84"/>
  <c r="G35" i="84"/>
  <c r="J36" i="84"/>
  <c r="G37" i="84"/>
  <c r="J38" i="84"/>
  <c r="G18" i="84"/>
  <c r="D18" i="84" s="1"/>
  <c r="G20" i="84"/>
  <c r="G25" i="84"/>
  <c r="G27" i="84"/>
  <c r="D27" i="84" s="1"/>
  <c r="G29" i="84"/>
  <c r="D29" i="84" s="1"/>
  <c r="G34" i="84"/>
  <c r="G36" i="84"/>
  <c r="G38" i="84"/>
  <c r="D38" i="84" s="1"/>
  <c r="D13" i="97" l="1"/>
  <c r="J16" i="84"/>
  <c r="D16" i="84" s="1"/>
  <c r="S11" i="91"/>
  <c r="D11" i="91"/>
  <c r="D32" i="98"/>
  <c r="D22" i="98"/>
  <c r="G32" i="84"/>
  <c r="D13" i="98"/>
  <c r="D17" i="98"/>
  <c r="D12" i="98" s="1"/>
  <c r="M32" i="84"/>
  <c r="M11" i="91"/>
  <c r="D26" i="84"/>
  <c r="G11" i="91"/>
  <c r="D36" i="98"/>
  <c r="D35" i="98"/>
  <c r="D31" i="98"/>
  <c r="D27" i="98"/>
  <c r="D16" i="98"/>
  <c r="D32" i="84"/>
  <c r="D37" i="84"/>
  <c r="G14" i="84"/>
  <c r="M14" i="84"/>
  <c r="D36" i="84"/>
  <c r="D25" i="84"/>
  <c r="D30" i="84"/>
  <c r="F13" i="102"/>
  <c r="D34" i="84"/>
  <c r="D20" i="84"/>
  <c r="D11" i="94"/>
  <c r="F13" i="103"/>
  <c r="D29" i="100"/>
  <c r="J14" i="84"/>
  <c r="D35" i="84"/>
  <c r="D13" i="100"/>
  <c r="D11" i="100" s="1"/>
  <c r="C13" i="103"/>
  <c r="C13" i="102"/>
  <c r="D13" i="101"/>
  <c r="D13" i="92"/>
  <c r="C12" i="84"/>
  <c r="J12" i="84" s="1"/>
  <c r="D14" i="84" l="1"/>
  <c r="G12" i="84"/>
  <c r="M12" i="84"/>
  <c r="D12" i="84" l="1"/>
</calcChain>
</file>

<file path=xl/sharedStrings.xml><?xml version="1.0" encoding="utf-8"?>
<sst xmlns="http://schemas.openxmlformats.org/spreadsheetml/2006/main" count="539" uniqueCount="400">
  <si>
    <t>DEFINICIONES</t>
  </si>
  <si>
    <r>
      <rPr>
        <b/>
        <sz val="12"/>
        <color theme="1"/>
        <rFont val="Times New Roman"/>
        <family val="1"/>
      </rPr>
      <t>Año lectivo</t>
    </r>
    <r>
      <rPr>
        <sz val="12"/>
        <color theme="1"/>
        <rFont val="Times New Roman"/>
        <family val="1"/>
      </rPr>
      <t>: está constituido por los tres ciclos previos al mes de febrero, en el orden siguiente: III ciclo del año tras anterior (curso de verano) y el I y II ciclos del año anterior.</t>
    </r>
  </si>
  <si>
    <r>
      <rPr>
        <b/>
        <sz val="12"/>
        <color theme="1"/>
        <rFont val="Times New Roman"/>
        <family val="1"/>
      </rPr>
      <t>Beca permanente</t>
    </r>
    <r>
      <rPr>
        <sz val="12"/>
        <color theme="1"/>
        <rFont val="Times New Roman"/>
        <family val="1"/>
      </rPr>
      <t>: se refiere a la beca asignada por el programa, esta puede ser modificada luego por aplicación del rendimiento académico y por la Comisión de Becas.</t>
    </r>
  </si>
  <si>
    <r>
      <rPr>
        <b/>
        <sz val="12"/>
        <color theme="1"/>
        <rFont val="Times New Roman"/>
        <family val="1"/>
      </rPr>
      <t>Características socioeconómicas</t>
    </r>
    <r>
      <rPr>
        <sz val="12"/>
        <color theme="1"/>
        <rFont val="Times New Roman"/>
        <family val="1"/>
      </rPr>
      <t>: incluye la población estudiantil que solicitó beca, se les haya asignado o no.</t>
    </r>
  </si>
  <si>
    <r>
      <rPr>
        <b/>
        <sz val="12"/>
        <color theme="1"/>
        <rFont val="Times New Roman"/>
        <family val="1"/>
      </rPr>
      <t>Carga académica</t>
    </r>
    <r>
      <rPr>
        <sz val="12"/>
        <color theme="1"/>
        <rFont val="Times New Roman"/>
        <family val="1"/>
      </rPr>
      <t>: es el tiempo (medido en horas semanales) que cada profesor le dedica a la Universidad, en las diferentes actividades que ejecuta: docencia, investigación, acción social, docente-administrativas, comisiones institucionales y otros.</t>
    </r>
  </si>
  <si>
    <r>
      <rPr>
        <b/>
        <sz val="12"/>
        <color theme="1"/>
        <rFont val="Times New Roman"/>
        <family val="1"/>
      </rPr>
      <t>Crédito</t>
    </r>
    <r>
      <rPr>
        <sz val="12"/>
        <color theme="1"/>
        <rFont val="Times New Roman"/>
        <family val="1"/>
      </rPr>
      <t>: es una unidad valorativa del esfuerzo del estudiante, que equivale a tres horas reloj semanales de trabajo, durante 15 semanas, aplicadas a una actividad que ha sido supervisada, evaluada y aprobada por el profesor.</t>
    </r>
  </si>
  <si>
    <r>
      <rPr>
        <b/>
        <sz val="12"/>
        <color theme="1"/>
        <rFont val="Times New Roman"/>
        <family val="1"/>
      </rPr>
      <t>Investigación Básica</t>
    </r>
    <r>
      <rPr>
        <sz val="12"/>
        <color theme="1"/>
        <rFont val="Times New Roman"/>
        <family val="1"/>
      </rPr>
      <t>: actividades que tienen como propósito la búsqueda sistemática del conocimiento sobre la materia objeto de estudio y que no necesariamente producen aplicaciones prácticas de las resultados.</t>
    </r>
  </si>
  <si>
    <r>
      <rPr>
        <b/>
        <sz val="12"/>
        <color theme="1"/>
        <rFont val="Times New Roman"/>
        <family val="1"/>
      </rPr>
      <t>Logro mínimo</t>
    </r>
    <r>
      <rPr>
        <sz val="12"/>
        <color theme="1"/>
        <rFont val="Times New Roman"/>
        <family val="1"/>
      </rPr>
      <t>: se refiere al rendimiento que alcanza un estudiante que gana todos los créditos matrículados con al menos una nota de 7.</t>
    </r>
  </si>
  <si>
    <r>
      <rPr>
        <b/>
        <sz val="12"/>
        <color theme="1"/>
        <rFont val="Times New Roman"/>
        <family val="1"/>
      </rPr>
      <t>Promedio ponderado</t>
    </r>
    <r>
      <rPr>
        <sz val="12"/>
        <color theme="1"/>
        <rFont val="Times New Roman"/>
        <family val="1"/>
      </rPr>
      <t>: es la suma de los productos de la calificación final de cada curso por sus créditos, dividido por el número total de créditos de las asignaturas cursadas.</t>
    </r>
  </si>
  <si>
    <r>
      <rPr>
        <b/>
        <sz val="12"/>
        <color theme="1"/>
        <rFont val="Times New Roman"/>
        <family val="1"/>
      </rPr>
      <t>Proyecto ampliación</t>
    </r>
    <r>
      <rPr>
        <sz val="12"/>
        <color theme="1"/>
        <rFont val="Times New Roman"/>
        <family val="1"/>
      </rPr>
      <t>: proyectos en desarrollo y se toman por periodo de vigencia.</t>
    </r>
  </si>
  <si>
    <r>
      <rPr>
        <b/>
        <sz val="12"/>
        <color theme="1"/>
        <rFont val="Times New Roman"/>
        <family val="1"/>
      </rPr>
      <t xml:space="preserve">Proyecto inscrito: </t>
    </r>
    <r>
      <rPr>
        <sz val="12"/>
        <color theme="1"/>
        <rFont val="Times New Roman"/>
        <family val="1"/>
      </rPr>
      <t>propuesta de investigación registrada en la Vicerrectoría de Investigación.</t>
    </r>
  </si>
  <si>
    <r>
      <rPr>
        <b/>
        <sz val="12"/>
        <color theme="1"/>
        <rFont val="Times New Roman"/>
        <family val="1"/>
      </rPr>
      <t>Proyecto cerrado</t>
    </r>
    <r>
      <rPr>
        <sz val="12"/>
        <color theme="1"/>
        <rFont val="Times New Roman"/>
        <family val="1"/>
      </rPr>
      <t>: aquel en que su ejecución ha sido paralizada indefinidamente sin que haya alcanzado los objetivos propuestos.</t>
    </r>
  </si>
  <si>
    <r>
      <rPr>
        <b/>
        <sz val="12"/>
        <color theme="1"/>
        <rFont val="Times New Roman"/>
        <family val="1"/>
      </rPr>
      <t>Proyecto terminado</t>
    </r>
    <r>
      <rPr>
        <sz val="12"/>
        <color theme="1"/>
        <rFont val="Times New Roman"/>
        <family val="1"/>
      </rPr>
      <t>: aquel en que su ejecución ha sido terminada, alcanzando los objetivos propuestos.</t>
    </r>
  </si>
  <si>
    <r>
      <rPr>
        <b/>
        <sz val="12"/>
        <color theme="1"/>
        <rFont val="Times New Roman"/>
        <family val="1"/>
      </rPr>
      <t>Proyecto suspendido</t>
    </r>
    <r>
      <rPr>
        <sz val="12"/>
        <color theme="1"/>
        <rFont val="Times New Roman"/>
        <family val="1"/>
      </rPr>
      <t>: aquel en que su ejecución ha sido paralizada temporalmente, sin que haya alcanzado los objetivos propuestos.</t>
    </r>
  </si>
  <si>
    <r>
      <rPr>
        <b/>
        <sz val="12"/>
        <color theme="1"/>
        <rFont val="Times New Roman"/>
        <family val="1"/>
      </rPr>
      <t>Proyecto reactivado</t>
    </r>
    <r>
      <rPr>
        <sz val="12"/>
        <color theme="1"/>
        <rFont val="Times New Roman"/>
        <family val="1"/>
      </rPr>
      <t>: aquel en que su ejecución fue suspendida de manera temporal y luego reactivada nuevamente.</t>
    </r>
  </si>
  <si>
    <r>
      <rPr>
        <b/>
        <sz val="12"/>
        <color theme="1"/>
        <rFont val="Times New Roman"/>
        <family val="1"/>
      </rPr>
      <t>Proyecto nuevo en desarrollo</t>
    </r>
    <r>
      <rPr>
        <sz val="12"/>
        <color theme="1"/>
        <rFont val="Times New Roman"/>
        <family val="1"/>
      </rPr>
      <t>: aquel cuya propuesta fue aprobada por la Vicerrectoría de Investigación y se encuentra en ejecución.</t>
    </r>
  </si>
  <si>
    <r>
      <rPr>
        <b/>
        <sz val="12"/>
        <color theme="1"/>
        <rFont val="Times New Roman"/>
        <family val="1"/>
      </rPr>
      <t xml:space="preserve">Proyecto Vigente: </t>
    </r>
    <r>
      <rPr>
        <sz val="12"/>
        <color theme="1"/>
        <rFont val="Times New Roman"/>
        <family val="1"/>
      </rPr>
      <t>es aquel que estuvo en ejecución en el periodo seleccionado, además, incluye los proyectos nuevos en desarrollo.</t>
    </r>
  </si>
  <si>
    <r>
      <rPr>
        <b/>
        <sz val="12"/>
        <color theme="1"/>
        <rFont val="Times New Roman"/>
        <family val="1"/>
      </rPr>
      <t>Unidad académica</t>
    </r>
    <r>
      <rPr>
        <sz val="12"/>
        <color theme="1"/>
        <rFont val="Times New Roman"/>
        <family val="1"/>
      </rPr>
      <t>: se define por unidad académica a los centros e institutos de investigación, a las escuelas, a las facultades no divididas en escuelas y a las sedes regionales.</t>
    </r>
  </si>
  <si>
    <t>SIMBOLOGÍA</t>
  </si>
  <si>
    <t>A.S.</t>
  </si>
  <si>
    <t>Acción Social</t>
  </si>
  <si>
    <t>AD.</t>
  </si>
  <si>
    <t>Administración</t>
  </si>
  <si>
    <t>C.C.P.</t>
  </si>
  <si>
    <t>Centro Centroamericano de Población</t>
  </si>
  <si>
    <t>C.EL.E.Q.</t>
  </si>
  <si>
    <t>Centro de Investigación en Electroquímica y Energía Química</t>
  </si>
  <si>
    <t>C.I.A.</t>
  </si>
  <si>
    <t>Centro de Investigaciones Agronómicas</t>
  </si>
  <si>
    <t>C.I.B.C.M.</t>
  </si>
  <si>
    <t>Centro de Investigación en Biología Celular y Molecular</t>
  </si>
  <si>
    <t>C.I.C.A.</t>
  </si>
  <si>
    <t>Centro de Investigación en Contaminación Ambiental</t>
  </si>
  <si>
    <t>C.I.C.A.NU.M</t>
  </si>
  <si>
    <t>Centro de Investigación en Cs. Atómicas, Nucleares y Moleculares</t>
  </si>
  <si>
    <t>C.I.C.A.P.</t>
  </si>
  <si>
    <t>Centro de Investigación y Capacitación en Administración Pública</t>
  </si>
  <si>
    <t>C.I.C.I.MA.</t>
  </si>
  <si>
    <t>Centro de Investigación en Ciencias e Ingeniería de Materiales</t>
  </si>
  <si>
    <t>C.I.E.D.A.</t>
  </si>
  <si>
    <t>Centro de Investigación en Economía Agrícola y Desarrollo Agroempresarial</t>
  </si>
  <si>
    <t>C.I.E.D.E.S.</t>
  </si>
  <si>
    <t>Centro de Investigación en Desarrollo Sostenible</t>
  </si>
  <si>
    <t>C.I.E.M.</t>
  </si>
  <si>
    <t>Centro de Investigación en Estudios de la Mujer</t>
  </si>
  <si>
    <t>C.I.E.MIC.</t>
  </si>
  <si>
    <t>Centro de Investigación en Estructuras Microscópicas</t>
  </si>
  <si>
    <t>C.I.E.T.</t>
  </si>
  <si>
    <t>Centro de Investigación en Enfermedades Tropicales</t>
  </si>
  <si>
    <t>C.I.GEFI.</t>
  </si>
  <si>
    <t>Centro de Investigaciones Geofísicas</t>
  </si>
  <si>
    <t>C.I.GRA.S.</t>
  </si>
  <si>
    <t>Centro de Investigación en Granos y Semillas</t>
  </si>
  <si>
    <t>C.I.H.A.C.</t>
  </si>
  <si>
    <t>Centro de Investigaciones Históricas de América Central</t>
  </si>
  <si>
    <t>C.I.H.A.T.A.</t>
  </si>
  <si>
    <t>Centro de Investigación en Hematología y Trastornos Afines</t>
  </si>
  <si>
    <t>C.I.I.C.LA.</t>
  </si>
  <si>
    <t>Centro de Investigaciones en Identidad y Cultura Latinoamericana</t>
  </si>
  <si>
    <t>C.I.M.M.</t>
  </si>
  <si>
    <t>Centro de Investigación en Matemática y Meta-matemática</t>
  </si>
  <si>
    <t>C.I.M.P.A.</t>
  </si>
  <si>
    <t>Centro de Investigación en Matemáticas Puras y Aplicadas</t>
  </si>
  <si>
    <t>C.I.MAR.</t>
  </si>
  <si>
    <t>Centro de Investigación en Ciencias del Mar y Limnología</t>
  </si>
  <si>
    <t>C.I.MO.HU</t>
  </si>
  <si>
    <t>Centro de Investigación en Ciencias del Movimiento Humano</t>
  </si>
  <si>
    <t>C.I.N.A.</t>
  </si>
  <si>
    <t>Centro de Investigación en Nutrición Animal</t>
  </si>
  <si>
    <t>C.I.PRO.C.</t>
  </si>
  <si>
    <t>Centro de Investigación en Protección de Cultivos</t>
  </si>
  <si>
    <t>C.I.PRO.NA.</t>
  </si>
  <si>
    <t>Centro de Investigación en Productos Naturales</t>
  </si>
  <si>
    <t>C.I.T.A.</t>
  </si>
  <si>
    <t>Centro Nacional de Ciencia y Tecnología de Alimentos</t>
  </si>
  <si>
    <t>C.I.T.I.C</t>
  </si>
  <si>
    <t>Centro de Investigaciones en Tecnologías de la Información y Comunicación</t>
  </si>
  <si>
    <t>C.IN.ESPA</t>
  </si>
  <si>
    <t>Centro de Investigaciones Espaciales</t>
  </si>
  <si>
    <t>D.</t>
  </si>
  <si>
    <t>Docencia</t>
  </si>
  <si>
    <t>D.S.</t>
  </si>
  <si>
    <t>Dirección Superior</t>
  </si>
  <si>
    <t>I.</t>
  </si>
  <si>
    <t>Investigación</t>
  </si>
  <si>
    <t>I.C.P.</t>
  </si>
  <si>
    <t>Instituto Clodomiro Picado</t>
  </si>
  <si>
    <t>I.I.A.</t>
  </si>
  <si>
    <t>Instituto de Investigaciones Agrícolas</t>
  </si>
  <si>
    <t>I.I.C.E.</t>
  </si>
  <si>
    <t>Instituto de Investigaciones en Ciencias Económicas</t>
  </si>
  <si>
    <t>I.I.J.</t>
  </si>
  <si>
    <t>Instituto de Investigaciones Jurídicas</t>
  </si>
  <si>
    <t>I.I.P.</t>
  </si>
  <si>
    <t>Instituto de Investigaciones Psicológicas</t>
  </si>
  <si>
    <t>I.I.S.</t>
  </si>
  <si>
    <t>Instituto de Investigaciones Sociales</t>
  </si>
  <si>
    <t>IN.I.E.</t>
  </si>
  <si>
    <t>Instituto de Investigaciones en Educación</t>
  </si>
  <si>
    <t>IN.I.F.</t>
  </si>
  <si>
    <t>Instituto de Investigaciones Filosóficas</t>
  </si>
  <si>
    <t>IN.I.FAR</t>
  </si>
  <si>
    <t>Instituto de Investigaciones Farmacéuticas</t>
  </si>
  <si>
    <t xml:space="preserve">IN.I.I. </t>
  </si>
  <si>
    <t>Instituto en Investigaciones en Ingeniería</t>
  </si>
  <si>
    <t>IN.I.L.</t>
  </si>
  <si>
    <t>Instituto de Investigaciones Lingüísticas</t>
  </si>
  <si>
    <t>IN.I.SA.</t>
  </si>
  <si>
    <t>Instituto de Investigaciones en Salud</t>
  </si>
  <si>
    <t>O.D.D.</t>
  </si>
  <si>
    <t>Observatorio del Desarrollo</t>
  </si>
  <si>
    <t>O.D.I.</t>
  </si>
  <si>
    <t>Oficina de Divulgación e Información</t>
  </si>
  <si>
    <t>O.PLA.U.</t>
  </si>
  <si>
    <t>Oficina de Planificación Universitaria</t>
  </si>
  <si>
    <t>R.F.</t>
  </si>
  <si>
    <t>Recursos Financieros</t>
  </si>
  <si>
    <t>R.H.</t>
  </si>
  <si>
    <t>Recursos Humanos</t>
  </si>
  <si>
    <t>SI.B.D.I.</t>
  </si>
  <si>
    <t>Sistema de Bibliotecas, Documentación e Información</t>
  </si>
  <si>
    <t>V.E.</t>
  </si>
  <si>
    <t>Vida Estudiantil</t>
  </si>
  <si>
    <t>PRODUS</t>
  </si>
  <si>
    <t>Programa de Investigación en Desarrollo Urbano Sostenible</t>
  </si>
  <si>
    <t>Laboratorio Nacional de Materiales y Modelos Estructurales</t>
  </si>
  <si>
    <t>INDICE DE CUADROS</t>
  </si>
  <si>
    <t xml:space="preserve">                      Universidad de Costa Rica</t>
  </si>
  <si>
    <t xml:space="preserve">                      Panorama Cuantitativo Universitario</t>
  </si>
  <si>
    <r>
      <t xml:space="preserve">Plazas  </t>
    </r>
    <r>
      <rPr>
        <b/>
        <vertAlign val="superscript"/>
        <sz val="10"/>
        <rFont val="Arial"/>
        <family val="2"/>
      </rPr>
      <t>1/</t>
    </r>
  </si>
  <si>
    <t>Unidades</t>
  </si>
  <si>
    <t>Total</t>
  </si>
  <si>
    <t>Docente</t>
  </si>
  <si>
    <t>De Apoyo</t>
  </si>
  <si>
    <t xml:space="preserve">Administración </t>
  </si>
  <si>
    <t>abs.</t>
  </si>
  <si>
    <t>%</t>
  </si>
  <si>
    <t/>
  </si>
  <si>
    <t xml:space="preserve">  Facultad de Bellas Artes</t>
  </si>
  <si>
    <t xml:space="preserve">   Artes Dramáticas</t>
  </si>
  <si>
    <t xml:space="preserve">   Artes Musicales</t>
  </si>
  <si>
    <t xml:space="preserve">   Artes Plásticas</t>
  </si>
  <si>
    <t xml:space="preserve">  Facultad de Letras</t>
  </si>
  <si>
    <t xml:space="preserve">   Filología</t>
  </si>
  <si>
    <t xml:space="preserve">   Filosofía</t>
  </si>
  <si>
    <t xml:space="preserve">   Lenguas Modernas</t>
  </si>
  <si>
    <t xml:space="preserve">  Facultad de Ciencias</t>
  </si>
  <si>
    <t xml:space="preserve">   Biología </t>
  </si>
  <si>
    <t xml:space="preserve">   Física</t>
  </si>
  <si>
    <t xml:space="preserve">   Geología </t>
  </si>
  <si>
    <t xml:space="preserve">   Matemática</t>
  </si>
  <si>
    <t xml:space="preserve">   Química</t>
  </si>
  <si>
    <t xml:space="preserve"> Facultad de Ciencias Económicas</t>
  </si>
  <si>
    <t xml:space="preserve">   Administración de Negocios</t>
  </si>
  <si>
    <t xml:space="preserve">   Administración Pública</t>
  </si>
  <si>
    <t xml:space="preserve">   Economía</t>
  </si>
  <si>
    <t xml:space="preserve">   Estadística</t>
  </si>
  <si>
    <t xml:space="preserve"> Facultad de Ciencias Sociales</t>
  </si>
  <si>
    <t xml:space="preserve">   Cs. de la Comunicación Colectiva</t>
  </si>
  <si>
    <t xml:space="preserve">   Ciencias Políticas</t>
  </si>
  <si>
    <t xml:space="preserve">   Trabajo Social</t>
  </si>
  <si>
    <t xml:space="preserve">   Psicología</t>
  </si>
  <si>
    <t xml:space="preserve"> Facultad de Derecho</t>
  </si>
  <si>
    <t xml:space="preserve"> Facultad de Educación</t>
  </si>
  <si>
    <t xml:space="preserve">   Administración Educativa</t>
  </si>
  <si>
    <t xml:space="preserve">   Formación Docente</t>
  </si>
  <si>
    <t xml:space="preserve">   Orient. y Educación Especial</t>
  </si>
  <si>
    <t xml:space="preserve">   Educación Física y Deportes</t>
  </si>
  <si>
    <t xml:space="preserve">  Facultad de Medicina</t>
  </si>
  <si>
    <t xml:space="preserve">   Medicina</t>
  </si>
  <si>
    <t xml:space="preserve">   Enfermería</t>
  </si>
  <si>
    <t xml:space="preserve">   Nutrición</t>
  </si>
  <si>
    <t xml:space="preserve">  Facultad de Microbiología</t>
  </si>
  <si>
    <t xml:space="preserve">  Facultad de Odontología</t>
  </si>
  <si>
    <t xml:space="preserve">  Facultad de Agronomía</t>
  </si>
  <si>
    <t xml:space="preserve">   Zootecnia</t>
  </si>
  <si>
    <t xml:space="preserve">   Tecnología de Alimentos</t>
  </si>
  <si>
    <t xml:space="preserve">  Facultad de Ingeniería</t>
  </si>
  <si>
    <t xml:space="preserve">   Ingeniería Civil</t>
  </si>
  <si>
    <t xml:space="preserve">   Ingeniería Química</t>
  </si>
  <si>
    <t xml:space="preserve">   Ingeniería Eléctrica</t>
  </si>
  <si>
    <t xml:space="preserve">   Ingeniería Mecánica</t>
  </si>
  <si>
    <t xml:space="preserve">   Ingeniería Industrial</t>
  </si>
  <si>
    <t xml:space="preserve">   Arquitectura</t>
  </si>
  <si>
    <t xml:space="preserve">   Cs. Computación e Información</t>
  </si>
  <si>
    <t xml:space="preserve"> Divulgación y Difusión</t>
  </si>
  <si>
    <t xml:space="preserve">  Semanario Universidad</t>
  </si>
  <si>
    <t xml:space="preserve">  Radio Universidad de Costa Rica </t>
  </si>
  <si>
    <t xml:space="preserve">  Canal 15</t>
  </si>
  <si>
    <t xml:space="preserve">  Oficina de Divulgación e Información</t>
  </si>
  <si>
    <t xml:space="preserve"> Apoyo a la Acción Social</t>
  </si>
  <si>
    <t xml:space="preserve">  Trabajo Comunal Universitario</t>
  </si>
  <si>
    <t xml:space="preserve">  Teatro Universistario</t>
  </si>
  <si>
    <t xml:space="preserve">  Extensión  Cultural</t>
  </si>
  <si>
    <t xml:space="preserve">  Servicios de Apoyo a la Acción Social</t>
  </si>
  <si>
    <t xml:space="preserve">  Unidades de Extensión Docente</t>
  </si>
  <si>
    <t xml:space="preserve">  Centro Infantil Laboratorio</t>
  </si>
  <si>
    <t>Desarrollo Regional</t>
  </si>
  <si>
    <t xml:space="preserve">  Acción Social (San Ramón)</t>
  </si>
  <si>
    <t xml:space="preserve">  Acción Social (Guanacaste)</t>
  </si>
  <si>
    <t xml:space="preserve">  Acción Social (Turrialba)  </t>
  </si>
  <si>
    <t xml:space="preserve">  Acción Social (Caribe)</t>
  </si>
  <si>
    <t xml:space="preserve">  Acción Social (Puntarenas)</t>
  </si>
  <si>
    <t xml:space="preserve">     </t>
  </si>
  <si>
    <t xml:space="preserve">              Oficina de Planificación Universitaria. </t>
  </si>
  <si>
    <t xml:space="preserve">                       Universidad de Costa Rica</t>
  </si>
  <si>
    <t xml:space="preserve">                       Panorama Cuantitativo Universitario</t>
  </si>
  <si>
    <t>Universidad de Costa Rica</t>
  </si>
  <si>
    <t>Sede Rodrigo Facio</t>
  </si>
  <si>
    <t>Área de Artes y Letras</t>
  </si>
  <si>
    <t>Área de Ciencias Sociales</t>
  </si>
  <si>
    <t xml:space="preserve">   Bibliotecas y Cs. Información</t>
  </si>
  <si>
    <t>Área de Salud</t>
  </si>
  <si>
    <t xml:space="preserve">  Facultad de Farmacia</t>
  </si>
  <si>
    <t>Área de Ciencias Agroalimentarias</t>
  </si>
  <si>
    <t xml:space="preserve">   Ingeniería Agrícola</t>
  </si>
  <si>
    <t>Sedes Regionales</t>
  </si>
  <si>
    <t xml:space="preserve">   Sede Regional de Occidente</t>
  </si>
  <si>
    <t xml:space="preserve">   Sede Regional del Atlántico </t>
  </si>
  <si>
    <t xml:space="preserve">   Sede Regional de Guanacaste</t>
  </si>
  <si>
    <t>Abs.</t>
  </si>
  <si>
    <t xml:space="preserve">              Oficina de Planificación Universitaria.</t>
  </si>
  <si>
    <t xml:space="preserve">                         Universidad de Costa Rica</t>
  </si>
  <si>
    <t xml:space="preserve">                         Panorama Cuantitativo Universitario</t>
  </si>
  <si>
    <t>Área de Ciencias Básicas</t>
  </si>
  <si>
    <t xml:space="preserve">               Oficina de Planificación Universitaria.</t>
  </si>
  <si>
    <t>Área de Ingeniería y Arquitectura</t>
  </si>
  <si>
    <r>
      <t xml:space="preserve">Total </t>
    </r>
    <r>
      <rPr>
        <vertAlign val="superscript"/>
        <sz val="10"/>
        <rFont val="Arial"/>
        <family val="2"/>
      </rPr>
      <t>1/</t>
    </r>
  </si>
  <si>
    <t>Doctor</t>
  </si>
  <si>
    <t>Licenciado</t>
  </si>
  <si>
    <t>Bachiller</t>
  </si>
  <si>
    <t xml:space="preserve">   Sede Regional de Limón</t>
  </si>
  <si>
    <t xml:space="preserve">   Sede Regional del Pacífico</t>
  </si>
  <si>
    <t xml:space="preserve">                        Universidad de Costa Rica</t>
  </si>
  <si>
    <t xml:space="preserve">                        Panorama Cuantitativo Universitario</t>
  </si>
  <si>
    <t xml:space="preserve">   Total</t>
  </si>
  <si>
    <t>I Ciclo</t>
  </si>
  <si>
    <t>II Ciclo</t>
  </si>
  <si>
    <t>I ciclo</t>
  </si>
  <si>
    <t>II ciclo</t>
  </si>
  <si>
    <t>Plazas</t>
  </si>
  <si>
    <t xml:space="preserve">            Oficina de Planificación Universitaria.</t>
  </si>
  <si>
    <t xml:space="preserve"> Estudios Generales</t>
  </si>
  <si>
    <t xml:space="preserve">     abs.</t>
  </si>
  <si>
    <t>Diplomado</t>
  </si>
  <si>
    <t>Proyectos</t>
  </si>
  <si>
    <t>Cs. Agroalimentarias</t>
  </si>
  <si>
    <t>Cs. Básicas</t>
  </si>
  <si>
    <t>Ing. y Arquitectura</t>
  </si>
  <si>
    <t>Salud</t>
  </si>
  <si>
    <t>Cs. Sociales</t>
  </si>
  <si>
    <t>Fuente:  Presupuesto por Programas y Actividades, Relacion de Puestos 2018</t>
  </si>
  <si>
    <t>Master</t>
  </si>
  <si>
    <t>ACCIÓN SOCIAL</t>
  </si>
  <si>
    <t>Cuadro AS1</t>
  </si>
  <si>
    <t>Extensión Docente</t>
  </si>
  <si>
    <t>Cuadro AS2</t>
  </si>
  <si>
    <t>Cuadro AS3</t>
  </si>
  <si>
    <t>Trabajo Comunal Universitario</t>
  </si>
  <si>
    <t>Cuadro AS4</t>
  </si>
  <si>
    <t>Cuadro AS5</t>
  </si>
  <si>
    <t>Extensión Cultural</t>
  </si>
  <si>
    <t>Cuadro AS6</t>
  </si>
  <si>
    <t>Cuadro AS7</t>
  </si>
  <si>
    <t>Programa Integral sobre el Envejecimiento</t>
  </si>
  <si>
    <t>Cuadro AS8</t>
  </si>
  <si>
    <t>Cuadro AS9</t>
  </si>
  <si>
    <t>Cuadro AS10</t>
  </si>
  <si>
    <t>Distribución de plazas del Programa de Acción Social, por programa y subprograma.  2018. (Ver Gráfico AS1)</t>
  </si>
  <si>
    <t>Número de profesores que participaron en los proyectos de extensión docente, según grado académico. 2018</t>
  </si>
  <si>
    <t>Número de responsables y colaboradores que participan en los proyectos de Trabajo Comunal Universitario, según grado académico.  2018</t>
  </si>
  <si>
    <t>Número de profesores que participaron en los proyectos de extensión cultural, según grado académico. 2018</t>
  </si>
  <si>
    <t>Número de estudiantes matriculados en el Programa Integral para la persona Adulta y Adulta Mayor, distribuidos según edad, por ciclo lectivo. 2018.</t>
  </si>
  <si>
    <t>Número de cursos ofrecidos por el Programa Integral para la persona Adulta y Adulta Mayor, distribuidos según unidad, por ciclo lectivo. 2018.</t>
  </si>
  <si>
    <t>Número de estudiantes matriculados en el Programa Integral para la persona Adulta y Adulta Mayor, distribuidos según escolaridad, por ciclo lectivo. 2018. .  (Ver Gráfico AS5)</t>
  </si>
  <si>
    <t xml:space="preserve">Sede Rodrigo Facio </t>
  </si>
  <si>
    <t>Cuadro AS2:  Número de  proyectos de Extensión Docente, distribuidos por sede y área. 2014 - 2018.</t>
  </si>
  <si>
    <t>Sede                               Año</t>
  </si>
  <si>
    <t xml:space="preserve">     Área</t>
  </si>
  <si>
    <t xml:space="preserve"> Área de Artes y Letras</t>
  </si>
  <si>
    <t xml:space="preserve"> Área de Ciencias Básicas</t>
  </si>
  <si>
    <t xml:space="preserve"> Área de Ciencias Sociales</t>
  </si>
  <si>
    <t xml:space="preserve">   Antropología y Sociología</t>
  </si>
  <si>
    <t xml:space="preserve">   Historia y Geografía</t>
  </si>
  <si>
    <t xml:space="preserve"> Área de Salud</t>
  </si>
  <si>
    <t xml:space="preserve"> Área de Ciencias Agroalimentarias</t>
  </si>
  <si>
    <t xml:space="preserve"> Área de Ingeniería y Arquitectura</t>
  </si>
  <si>
    <t xml:space="preserve">   Economía Agrícola</t>
  </si>
  <si>
    <t xml:space="preserve">   Fitotecnia</t>
  </si>
  <si>
    <t xml:space="preserve">   Topografía </t>
  </si>
  <si>
    <r>
      <t xml:space="preserve"> Otras Unidades </t>
    </r>
    <r>
      <rPr>
        <vertAlign val="superscript"/>
        <sz val="12"/>
        <rFont val="Arial"/>
        <family val="2"/>
      </rPr>
      <t>1/</t>
    </r>
  </si>
  <si>
    <t>1/ Corresponden a proyectos en Oficinas administrativas.</t>
  </si>
  <si>
    <t>Fuente:  Vicerrectoría de Acción Social.</t>
  </si>
  <si>
    <t>Cuadro AS3 : Número de profesores que participaron en los</t>
  </si>
  <si>
    <t xml:space="preserve">                         proyectos de Extensión Docente, distribuidos </t>
  </si>
  <si>
    <t xml:space="preserve">                        según  grado académico. 2018</t>
  </si>
  <si>
    <t xml:space="preserve">Grado      </t>
  </si>
  <si>
    <t xml:space="preserve">Total </t>
  </si>
  <si>
    <t xml:space="preserve">    abs.</t>
  </si>
  <si>
    <r>
      <t xml:space="preserve">Otros </t>
    </r>
    <r>
      <rPr>
        <vertAlign val="superscript"/>
        <sz val="12"/>
        <rFont val="Arial"/>
        <family val="2"/>
      </rPr>
      <t>1/</t>
    </r>
  </si>
  <si>
    <t>Artes y Letras</t>
  </si>
  <si>
    <t>Cs. Basicas</t>
  </si>
  <si>
    <t>Otras Unidades</t>
  </si>
  <si>
    <t>Cs. Socilaes</t>
  </si>
  <si>
    <t>Artes y letras</t>
  </si>
  <si>
    <t>Sin área ácad. Espec</t>
  </si>
  <si>
    <t>Cuadro AS4   Número de proyectos de Trabajo Comunal Universitaria, por sede y área. 2018</t>
  </si>
  <si>
    <t xml:space="preserve">   Unidades</t>
  </si>
  <si>
    <t>Sin área académica especificada</t>
  </si>
  <si>
    <t xml:space="preserve">  Sede Regional de Occidente  </t>
  </si>
  <si>
    <t xml:space="preserve">  Recinto de Golfito</t>
  </si>
  <si>
    <t xml:space="preserve">  Sede Regional del Atlántico</t>
  </si>
  <si>
    <t xml:space="preserve">  Sede Regional de Guanacaste</t>
  </si>
  <si>
    <t xml:space="preserve">  Sede Regional del Caribe</t>
  </si>
  <si>
    <t xml:space="preserve">  Sede Regional del Pacífico</t>
  </si>
  <si>
    <t>Cuadro AS6   Número de proyectos de Extensión Cultural, por sede y área. 2018</t>
  </si>
  <si>
    <t>Oficinas Administrativas</t>
  </si>
  <si>
    <t>Cuadro AS7 : Número de profesores que participaron en los</t>
  </si>
  <si>
    <t xml:space="preserve">                         proyectos de Extensión Cultural, distribuidos </t>
  </si>
  <si>
    <t>Ofic. Administrativa</t>
  </si>
  <si>
    <t>Cuadro AS8:  Número de  estudiantes matriculados en el Programa Integral para</t>
  </si>
  <si>
    <t xml:space="preserve">                        la  Persona Adulta y Adulta Mayor, distribuidos según edad, por</t>
  </si>
  <si>
    <t xml:space="preserve">                        ciclo lectivo. 2018</t>
  </si>
  <si>
    <t xml:space="preserve"> Edad      </t>
  </si>
  <si>
    <t xml:space="preserve">         %</t>
  </si>
  <si>
    <t xml:space="preserve">  80 años y más</t>
  </si>
  <si>
    <t xml:space="preserve">   De 75 a 79</t>
  </si>
  <si>
    <t xml:space="preserve">   De 70 a 74</t>
  </si>
  <si>
    <t xml:space="preserve">   De 65 a 69</t>
  </si>
  <si>
    <t xml:space="preserve">   De 60 a 64</t>
  </si>
  <si>
    <t xml:space="preserve">   De 55 a 59</t>
  </si>
  <si>
    <t xml:space="preserve">   De 50 a 54</t>
  </si>
  <si>
    <t xml:space="preserve">   Menos de 50</t>
  </si>
  <si>
    <t>Fuente: Vicerrectoría de Acción Social.</t>
  </si>
  <si>
    <t>Cuadro AS9 : Número de cursos ofrecidos por el Programa Integral para la Persona Adulta</t>
  </si>
  <si>
    <t xml:space="preserve">Ciclo        </t>
  </si>
  <si>
    <t xml:space="preserve">I ciclo </t>
  </si>
  <si>
    <t xml:space="preserve">                      Unidad</t>
  </si>
  <si>
    <t xml:space="preserve">Estudios Generales </t>
  </si>
  <si>
    <t xml:space="preserve">Artes Plásticas </t>
  </si>
  <si>
    <t>Artes Musicales</t>
  </si>
  <si>
    <t>Filosofía</t>
  </si>
  <si>
    <t>Filología</t>
  </si>
  <si>
    <t xml:space="preserve">Lenguas Modernas </t>
  </si>
  <si>
    <t>Biología</t>
  </si>
  <si>
    <t>Geología</t>
  </si>
  <si>
    <t>Derecho</t>
  </si>
  <si>
    <t>Formación Docente</t>
  </si>
  <si>
    <t>Educación Física y Deportes</t>
  </si>
  <si>
    <t>Cs de la Comunicación Colectiva</t>
  </si>
  <si>
    <t>Psicología</t>
  </si>
  <si>
    <t xml:space="preserve">Ciencias Políticas </t>
  </si>
  <si>
    <t>Trabajo Social</t>
  </si>
  <si>
    <t>Historia</t>
  </si>
  <si>
    <t>Geografía</t>
  </si>
  <si>
    <t>Antropología</t>
  </si>
  <si>
    <t>Sociología</t>
  </si>
  <si>
    <t>Administración Pública</t>
  </si>
  <si>
    <t>Arquitectura</t>
  </si>
  <si>
    <t>Ingeniería Civil</t>
  </si>
  <si>
    <t>Agronomía</t>
  </si>
  <si>
    <t>Estudios de Posgrado</t>
  </si>
  <si>
    <t>PIAM</t>
  </si>
  <si>
    <t>con respecto al total de la Unidad.</t>
  </si>
  <si>
    <t>Cuadro AS10:  Número de  estudiantes matriculados en el Programa Integral para</t>
  </si>
  <si>
    <t xml:space="preserve">                          la  Persona Adulta y Adulta Mayor, distribuidos según escolaridad, </t>
  </si>
  <si>
    <t xml:space="preserve">                          por ciclo lectivo. 2018</t>
  </si>
  <si>
    <t xml:space="preserve">  Primaria incompleta</t>
  </si>
  <si>
    <t xml:space="preserve">   Primaria completa</t>
  </si>
  <si>
    <t xml:space="preserve">  Secundaria incompleta</t>
  </si>
  <si>
    <t xml:space="preserve">  Secundaria completa</t>
  </si>
  <si>
    <t xml:space="preserve">   Parauniversitaria</t>
  </si>
  <si>
    <t xml:space="preserve">   Universitaria incompleta</t>
  </si>
  <si>
    <t xml:space="preserve">   Universitaria completa</t>
  </si>
  <si>
    <t xml:space="preserve">   No se indica</t>
  </si>
  <si>
    <r>
      <rPr>
        <b/>
        <sz val="12"/>
        <color theme="1"/>
        <rFont val="Times New Roman"/>
        <family val="1"/>
      </rPr>
      <t xml:space="preserve">Beca vigente: </t>
    </r>
    <r>
      <rPr>
        <sz val="12"/>
        <color theme="1"/>
        <rFont val="Times New Roman"/>
        <family val="1"/>
      </rPr>
      <t>se refiere: a la beca que se aplica cada ciclo lectivo y se determina luego de la aplicación  de las disposiciones reglamentarias, a saber: carga académica, rendimiento académico, acuerdos de la Comisión Asesora de Becas, y es la que se utiliza para el cálculo del pago de la matrícula de los estudiantes y la asignación de beneficios complementarios. Esta beca puede ser mayor, menor o igual a la beca permanente.</t>
    </r>
  </si>
  <si>
    <r>
      <rPr>
        <sz val="7"/>
        <color theme="1"/>
        <rFont val="Times New Roman"/>
        <family val="1"/>
      </rPr>
      <t xml:space="preserve"> </t>
    </r>
    <r>
      <rPr>
        <b/>
        <sz val="12"/>
        <color theme="1"/>
        <rFont val="Times New Roman"/>
        <family val="1"/>
      </rPr>
      <t>Beca de asistencia</t>
    </r>
    <r>
      <rPr>
        <sz val="12"/>
        <color theme="1"/>
        <rFont val="Times New Roman"/>
        <family val="1"/>
      </rPr>
      <t xml:space="preserve">: </t>
    </r>
    <r>
      <rPr>
        <b/>
        <sz val="12"/>
        <color theme="1"/>
        <rFont val="Times New Roman"/>
        <family val="1"/>
      </rPr>
      <t>socioeconómica</t>
    </r>
    <r>
      <rPr>
        <sz val="12"/>
        <color theme="1"/>
        <rFont val="Times New Roman"/>
        <family val="1"/>
      </rPr>
      <t>: la beca de asistencia socioeconómica otorga el beneficio de la exoneración total o parcial del costo de matrícula por ciclo lectivo. Se asigna según la situación socioeconómica del estudiante y su grupo familiar. La beca once, además de la exoneración  total del pago de matrícula, otorga una ayuda económica mensual. Es un apoyo que el sistema brinda al estudiante para que culmine sus estudios en una carrera universitaria.</t>
    </r>
  </si>
  <si>
    <r>
      <rPr>
        <b/>
        <sz val="12"/>
        <color theme="1"/>
        <rFont val="Times New Roman"/>
        <family val="1"/>
      </rPr>
      <t>Beca de estímulo</t>
    </r>
    <r>
      <rPr>
        <sz val="12"/>
        <color theme="1"/>
        <rFont val="Times New Roman"/>
        <family val="1"/>
      </rPr>
      <t>: consiste en la exoneración total o parcial de los costos de matrícula y se otorga con el propósito de impulsar la excelencia académica, la participación de los estudiantes  en determinados campos de interés institucional definidos por el Consejo Universitario o en el reglamento, y la participación en grupos culturales y deportivos. Se incluyen en ésta categoría las becas por excelencia académica, horas estudiante y horas asistente, funcionarios universitarios  y sus dependientes y otros convenios.</t>
    </r>
  </si>
  <si>
    <r>
      <rPr>
        <b/>
        <sz val="12"/>
        <color theme="1"/>
        <rFont val="Times New Roman"/>
        <family val="1"/>
      </rPr>
      <t>Extensión Cultural:</t>
    </r>
    <r>
      <rPr>
        <sz val="12"/>
        <color theme="1"/>
        <rFont val="Times New Roman"/>
        <family val="1"/>
      </rPr>
      <t xml:space="preserve"> es la proyección y promoción del quehacer universitario en el ámbito cultural y artístico dentro y fuera de las fronteras costarricenses. Busca responder a las necesidades de la población a la cual va dirigida, enriqueciendo, protegiendo y activando sus propias manifestaciones culturales.</t>
    </r>
  </si>
  <si>
    <r>
      <rPr>
        <b/>
        <sz val="12"/>
        <color theme="1"/>
        <rFont val="Times New Roman"/>
        <family val="1"/>
      </rPr>
      <t xml:space="preserve">Extensión Docente: </t>
    </r>
    <r>
      <rPr>
        <sz val="12"/>
        <color theme="1"/>
        <rFont val="Times New Roman"/>
        <family val="1"/>
      </rPr>
      <t>es el proceso mediante el cual el quehacer académico de la Universidad, se traslada a la comunidad nacional, por medio de las modalidades de: difusión, actualización, capacitación y servicios especiales. La extensión docente utiliza como opciones metodológicas: seminarios, talleres, cursos, planes integrados, asesorías, servicios especializados y otros, bajo la responsabilidad del docente como conductor académico.</t>
    </r>
  </si>
  <si>
    <r>
      <rPr>
        <b/>
        <sz val="12"/>
        <color theme="1"/>
        <rFont val="Times New Roman"/>
        <family val="1"/>
      </rPr>
      <t>Horas Asistente</t>
    </r>
    <r>
      <rPr>
        <sz val="12"/>
        <color theme="1"/>
        <rFont val="Times New Roman"/>
        <family val="1"/>
      </rPr>
      <t>: es una categoría de beca estudiantil, en la que se designa al estudiante, para colaborar en las actividades sustantivas de la Universidad: docencia, investigación y acción social. Debe cumplir con los requisitos de ser estudiante regular, estar matrículado en 9 créditos en el ciclo lectivo ordinario, haber aprobado 4 años del respectivo programa de estudios y tener un rendimiento académico no inferior a 80.</t>
    </r>
  </si>
  <si>
    <r>
      <rPr>
        <b/>
        <sz val="12"/>
        <color theme="1"/>
        <rFont val="Times New Roman"/>
        <family val="1"/>
      </rPr>
      <t>Horas Estudiante</t>
    </r>
    <r>
      <rPr>
        <sz val="12"/>
        <color theme="1"/>
        <rFont val="Times New Roman"/>
        <family val="1"/>
      </rPr>
      <t>: es una categoría de beca estudiantil, en la que se designa al estudiante, para colaborar en actividades propias de docencia, investigación y acción social. Debe cumplir con los requisitos de ser estudiante regular, matrículado en 9 créditos, en el ciclo lectivo en el cual se designa y haber aprobado la asignatura en la que prestará colaboración, cuando se refiera a la docencia.</t>
    </r>
  </si>
  <si>
    <r>
      <rPr>
        <b/>
        <sz val="12"/>
        <color theme="1"/>
        <rFont val="Times New Roman"/>
        <family val="1"/>
      </rPr>
      <t>Investigación Aplicada</t>
    </r>
    <r>
      <rPr>
        <sz val="12"/>
        <color theme="1"/>
        <rFont val="Times New Roman"/>
        <family val="1"/>
      </rPr>
      <t>: actividades cuyo propósito corresponde a la búsqueda científica del conocimiento orientados a aplicaciones prácticas. Este tipo de investigación normalmente diagnostica establece la fase evolutiva del sujeto de estudio para proponer soluciones, sean éstas tratamientos o recomendaciones de manejo racional.</t>
    </r>
  </si>
  <si>
    <r>
      <rPr>
        <b/>
        <sz val="12"/>
        <color theme="1"/>
        <rFont val="Times New Roman"/>
        <family val="1"/>
      </rPr>
      <t>Investigación para el Desarrollo Tecnológico</t>
    </r>
    <r>
      <rPr>
        <sz val="12"/>
        <color theme="1"/>
        <rFont val="Times New Roman"/>
        <family val="1"/>
      </rPr>
      <t>: conjunto de actividades que se llevan a cabo con el propósito de diseñar, desarrollar, innovar o mejorar prototipos, modelos o procesos de producción o materiales, especialmente aquellos de interés económico o aplicado, que podrían tener resultados patentables o susceptibles al régimen de protección intelectual.</t>
    </r>
  </si>
  <si>
    <r>
      <rPr>
        <b/>
        <sz val="12"/>
        <color theme="1"/>
        <rFont val="Times New Roman"/>
        <family val="1"/>
      </rPr>
      <t>Personal de Apoyo:</t>
    </r>
    <r>
      <rPr>
        <sz val="12"/>
        <color theme="1"/>
        <rFont val="Times New Roman"/>
        <family val="1"/>
      </rPr>
      <t xml:space="preserve"> es el recurso humano que coadyuva, en forma directa, con la ejecución de las funciones sustantivas de la academia. Se trata del personal fijo que asiste al profesor en las diferentes actividades requeridas en los laboratorios, en las prácticas de campo, en las investigaciones, en acción social, entre otros.</t>
    </r>
  </si>
  <si>
    <r>
      <rPr>
        <b/>
        <sz val="12"/>
        <color theme="1"/>
        <rFont val="Times New Roman"/>
        <family val="1"/>
      </rPr>
      <t>Trabajo Comunal Universitario</t>
    </r>
    <r>
      <rPr>
        <sz val="12"/>
        <color theme="1"/>
        <rFont val="Times New Roman"/>
        <family val="1"/>
      </rPr>
      <t>: es la actividad interdisciplinaria realizada por la Universidad de Costa Rica por medio de sus estudiantes y profesores, en íntima relación con las comunidades. Implica una interacción dinámica y crítica que contribuye a entender y resolver problemas concretos de esas comunidades y de la sociedad costarricense.</t>
    </r>
  </si>
  <si>
    <t xml:space="preserve">LANAMME </t>
  </si>
  <si>
    <t>Cuadro AS-1  Distribución de plazas en el Programa de Acción Social, por programa y subprograma.  2018</t>
  </si>
  <si>
    <t xml:space="preserve">                        según grado académico. 2018</t>
  </si>
  <si>
    <t>Preparación Equivalente a la Universitaria y no indica título.</t>
  </si>
  <si>
    <r>
      <rPr>
        <vertAlign val="superscript"/>
        <sz val="12"/>
        <rFont val="Arial"/>
        <family val="2"/>
      </rPr>
      <t>1/</t>
    </r>
    <r>
      <rPr>
        <sz val="12"/>
        <rFont val="Arial"/>
        <family val="2"/>
      </rPr>
      <t xml:space="preserve"> Incluye Bachiller Enseñanza Media, Universitario sin Título,</t>
    </r>
  </si>
  <si>
    <r>
      <t>1/</t>
    </r>
    <r>
      <rPr>
        <sz val="10"/>
        <color theme="1"/>
        <rFont val="Arial"/>
        <family val="2"/>
      </rPr>
      <t xml:space="preserve">  La distribución vertical es con respecto al total de la Universidad, y la distribución horizontal es </t>
    </r>
  </si>
  <si>
    <t>Horas Profesor:</t>
  </si>
  <si>
    <r>
      <t>1/</t>
    </r>
    <r>
      <rPr>
        <sz val="10"/>
        <color theme="1"/>
        <rFont val="Arial"/>
        <family val="2"/>
      </rPr>
      <t xml:space="preserve">  Incluyen las horas profesor según corresponda, convertidas a equivalentes de tiempo completo, y contemplan plazas en propiedad e interinas.</t>
    </r>
  </si>
  <si>
    <t>Número de proyectos de Extensión Docente, distribuidos por sede y área. 2014-2018. (Ver Gráfico AS2)</t>
  </si>
  <si>
    <t>Número de proyectos de Trabajo Comunal Universitario, por sede y área. 2018. (Ver Gráfico AS3)</t>
  </si>
  <si>
    <t>Número de proyectos de Extensión Cultural, por sede y área.  2018 (Ver Gráfico AS4)</t>
  </si>
  <si>
    <t xml:space="preserve">                     y Adulta Mayor, según unidad, por ciclo lectivo.  2018</t>
  </si>
  <si>
    <t xml:space="preserve">                         los proyectos de Trabajo Comuna Universwitario,</t>
  </si>
  <si>
    <t xml:space="preserve">Cuadro AS5 : Número de profesores que participaron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</si>
</sst>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8" formatCode="[$₡-140A]\ #,##0.00;[Red]\-[$₡-140A]\ #,##0.00"/>
    <numFmt numFmtId="169" formatCode="_-* #,##0.00\ [$€]_-;\-* #,##0.00\ [$€]_-;_-* &quot;-&quot;??\ [$€]_-;_-@_-"/>
  </numFmts>
  <fonts count="27">
    <font>
      <sz val="11"/>
      <color theme="1"/>
      <name val="Calibri"/>
      <family val="2"/>
      <scheme val="minor"/>
    </font>
    <font>
      <b/>
      <sz val="14"/>
      <color theme="1"/>
      <name val="Times New Roman"/>
      <family val="1"/>
    </font>
    <font>
      <sz val="12"/>
      <color theme="1"/>
      <name val="Times New Roman"/>
      <family val="1"/>
    </font>
    <font>
      <b/>
      <sz val="12"/>
      <color theme="1"/>
      <name val="Times New Roman"/>
      <family val="1"/>
    </font>
    <font>
      <sz val="7"/>
      <color theme="1"/>
      <name val="Times New Roman"/>
      <family val="1"/>
    </font>
    <font>
      <sz val="10"/>
      <color theme="1"/>
      <name val="Times New Roman"/>
      <family val="1"/>
    </font>
    <font>
      <sz val="10"/>
      <name val="Arial"/>
      <family val="2"/>
    </font>
    <font>
      <b/>
      <sz val="10"/>
      <name val="Arial"/>
      <family val="2"/>
    </font>
    <font>
      <b/>
      <vertAlign val="superscript"/>
      <sz val="10"/>
      <name val="Arial"/>
      <family val="2"/>
    </font>
    <font>
      <sz val="10"/>
      <color indexed="8"/>
      <name val="Arial"/>
      <family val="2"/>
    </font>
    <font>
      <vertAlign val="superscript"/>
      <sz val="10"/>
      <name val="Arial"/>
      <family val="2"/>
    </font>
    <font>
      <sz val="18"/>
      <name val="Times New Roman"/>
      <family val="1"/>
    </font>
    <font>
      <sz val="11"/>
      <name val="Times New Roman"/>
      <family val="1"/>
    </font>
    <font>
      <sz val="11"/>
      <color theme="1"/>
      <name val="Calibri"/>
      <family val="2"/>
      <scheme val="minor"/>
    </font>
    <font>
      <sz val="10"/>
      <color theme="1"/>
      <name val="Arial"/>
      <family val="2"/>
    </font>
    <font>
      <sz val="12"/>
      <name val="Arial"/>
      <family val="2"/>
    </font>
    <font>
      <sz val="18"/>
      <color indexed="8"/>
      <name val="Times New Roman"/>
      <family val="1"/>
    </font>
    <font>
      <vertAlign val="superscript"/>
      <sz val="12"/>
      <name val="Arial"/>
      <family val="2"/>
    </font>
    <font>
      <b/>
      <sz val="12"/>
      <name val="Arial"/>
      <family val="2"/>
    </font>
    <font>
      <sz val="10"/>
      <color indexed="10"/>
      <name val="Arial"/>
      <family val="2"/>
    </font>
    <font>
      <sz val="10"/>
      <name val="MS Sans Serif"/>
      <family val="2"/>
    </font>
    <font>
      <sz val="10"/>
      <name val="Times New Roman"/>
      <family val="1"/>
    </font>
    <font>
      <sz val="11"/>
      <color rgb="FF000000"/>
      <name val="Calibri"/>
      <family val="2"/>
    </font>
    <font>
      <sz val="11"/>
      <color rgb="FF000000"/>
      <name val="Arial"/>
      <family val="2"/>
    </font>
    <font>
      <b/>
      <i/>
      <u/>
      <sz val="11"/>
      <color rgb="FF000000"/>
      <name val="Arial1"/>
    </font>
    <font>
      <sz val="11"/>
      <color rgb="FF000000"/>
      <name val="Arial1"/>
      <charset val="1"/>
    </font>
    <font>
      <u/>
      <sz val="11"/>
      <color theme="10"/>
      <name val="Calibri"/>
      <family val="2"/>
      <scheme val="minor"/>
    </font>
  </fonts>
  <fills count="2">
    <fill>
      <patternFill patternType="none"/>
    </fill>
    <fill>
      <patternFill patternType="gray125"/>
    </fill>
  </fills>
  <borders count="10">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
      <left/>
      <right/>
      <top style="dotted">
        <color indexed="64"/>
      </top>
      <bottom/>
      <diagonal/>
    </border>
    <border>
      <left/>
      <right/>
      <top/>
      <bottom style="dashed">
        <color indexed="64"/>
      </bottom>
      <diagonal/>
    </border>
    <border>
      <left/>
      <right/>
      <top/>
      <bottom style="dotted">
        <color indexed="64"/>
      </bottom>
      <diagonal/>
    </border>
    <border>
      <left/>
      <right/>
      <top style="thin">
        <color indexed="64"/>
      </top>
      <bottom/>
      <diagonal/>
    </border>
  </borders>
  <cellStyleXfs count="35">
    <xf numFmtId="0" fontId="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22" fillId="0" borderId="0"/>
    <xf numFmtId="0" fontId="23" fillId="0" borderId="0"/>
    <xf numFmtId="168" fontId="24" fillId="0" borderId="0" applyBorder="0" applyProtection="0"/>
    <xf numFmtId="0" fontId="25" fillId="0" borderId="0"/>
    <xf numFmtId="169" fontId="6" fillId="0" borderId="0" applyFont="0" applyFill="0" applyBorder="0" applyAlignment="0" applyProtection="0"/>
    <xf numFmtId="0" fontId="6" fillId="0" borderId="0"/>
    <xf numFmtId="0" fontId="26" fillId="0" borderId="0" applyNumberFormat="0" applyFill="0" applyBorder="0" applyAlignment="0" applyProtection="0"/>
  </cellStyleXfs>
  <cellXfs count="192">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Fill="1" applyAlignment="1">
      <alignment horizontal="left"/>
    </xf>
    <xf numFmtId="0" fontId="3"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0" fillId="0" borderId="0" xfId="0" applyFill="1"/>
    <xf numFmtId="4" fontId="0" fillId="0" borderId="0" xfId="0" applyNumberFormat="1" applyFill="1"/>
    <xf numFmtId="0" fontId="6" fillId="0" borderId="0" xfId="0" applyFont="1" applyFill="1"/>
    <xf numFmtId="0" fontId="0" fillId="0" borderId="1" xfId="0" applyBorder="1"/>
    <xf numFmtId="4" fontId="7" fillId="0" borderId="0" xfId="0" applyNumberFormat="1" applyFont="1" applyBorder="1"/>
    <xf numFmtId="0" fontId="7" fillId="0" borderId="0" xfId="0" applyFont="1" applyFill="1"/>
    <xf numFmtId="4" fontId="7" fillId="0" borderId="0" xfId="0" applyNumberFormat="1" applyFont="1" applyFill="1" applyBorder="1" applyAlignment="1">
      <alignment horizontal="right"/>
    </xf>
    <xf numFmtId="4" fontId="7" fillId="0" borderId="4" xfId="0" applyNumberFormat="1" applyFont="1" applyFill="1" applyBorder="1" applyAlignment="1">
      <alignment horizontal="center"/>
    </xf>
    <xf numFmtId="0" fontId="7" fillId="0" borderId="4" xfId="0" applyFont="1" applyFill="1" applyBorder="1" applyAlignment="1">
      <alignment horizontal="center"/>
    </xf>
    <xf numFmtId="4" fontId="7" fillId="0" borderId="0" xfId="0" applyNumberFormat="1" applyFont="1" applyBorder="1" applyAlignment="1">
      <alignment horizontal="center"/>
    </xf>
    <xf numFmtId="0" fontId="0" fillId="0" borderId="5" xfId="0" applyBorder="1"/>
    <xf numFmtId="4" fontId="6" fillId="0" borderId="0" xfId="0" applyNumberFormat="1" applyFont="1" applyFill="1"/>
    <xf numFmtId="0" fontId="9" fillId="0" borderId="0" xfId="0" applyFont="1" applyFill="1" applyBorder="1" applyAlignment="1" applyProtection="1">
      <alignment horizontal="left"/>
      <protection locked="0"/>
    </xf>
    <xf numFmtId="0" fontId="10" fillId="0" borderId="0" xfId="0" applyFont="1" applyFill="1"/>
    <xf numFmtId="4" fontId="0" fillId="0" borderId="0" xfId="0" applyNumberFormat="1"/>
    <xf numFmtId="0" fontId="11" fillId="0" borderId="0" xfId="0" applyFont="1" applyAlignment="1">
      <alignment horizontal="center" vertical="center"/>
    </xf>
    <xf numFmtId="0" fontId="12" fillId="0" borderId="0" xfId="0" applyFont="1"/>
    <xf numFmtId="0" fontId="11" fillId="0" borderId="0" xfId="0" applyFont="1"/>
    <xf numFmtId="0" fontId="6" fillId="0" borderId="0" xfId="0" applyFont="1"/>
    <xf numFmtId="164" fontId="0" fillId="0" borderId="0" xfId="0" applyNumberFormat="1"/>
    <xf numFmtId="2" fontId="0" fillId="0" borderId="0" xfId="0" applyNumberFormat="1"/>
    <xf numFmtId="2" fontId="0" fillId="0" borderId="1" xfId="0" applyNumberFormat="1" applyBorder="1"/>
    <xf numFmtId="0" fontId="0" fillId="0" borderId="0" xfId="0" applyBorder="1"/>
    <xf numFmtId="0" fontId="6" fillId="0" borderId="0" xfId="0" applyFont="1" applyBorder="1"/>
    <xf numFmtId="164" fontId="0" fillId="0" borderId="0" xfId="0" applyNumberFormat="1" applyBorder="1" applyAlignment="1">
      <alignment horizontal="center"/>
    </xf>
    <xf numFmtId="0" fontId="6" fillId="0" borderId="0" xfId="0" applyFont="1" applyAlignment="1">
      <alignment horizontal="center"/>
    </xf>
    <xf numFmtId="164" fontId="0" fillId="0" borderId="0" xfId="0" applyNumberFormat="1" applyAlignment="1">
      <alignment horizontal="center"/>
    </xf>
    <xf numFmtId="0" fontId="7" fillId="0" borderId="0" xfId="0" applyFont="1" applyBorder="1"/>
    <xf numFmtId="2" fontId="6" fillId="0" borderId="0" xfId="0" applyNumberFormat="1" applyFont="1"/>
    <xf numFmtId="0" fontId="6" fillId="0" borderId="0" xfId="0" applyFont="1" applyFill="1" applyBorder="1"/>
    <xf numFmtId="0" fontId="6" fillId="0" borderId="0" xfId="0" applyFont="1" applyAlignment="1">
      <alignment horizontal="left"/>
    </xf>
    <xf numFmtId="0" fontId="14" fillId="0" borderId="0" xfId="0" applyFont="1"/>
    <xf numFmtId="2" fontId="14" fillId="0" borderId="5" xfId="0" applyNumberFormat="1" applyFont="1" applyBorder="1"/>
    <xf numFmtId="0" fontId="14" fillId="0" borderId="1" xfId="0" applyFont="1" applyBorder="1"/>
    <xf numFmtId="4" fontId="14" fillId="0" borderId="1" xfId="0" applyNumberFormat="1" applyFont="1" applyBorder="1"/>
    <xf numFmtId="2" fontId="14" fillId="0" borderId="1" xfId="0" applyNumberFormat="1" applyFont="1" applyBorder="1"/>
    <xf numFmtId="0" fontId="14" fillId="0" borderId="5" xfId="0" applyFont="1" applyBorder="1"/>
    <xf numFmtId="4" fontId="14" fillId="0" borderId="5" xfId="0" applyNumberFormat="1" applyFont="1" applyBorder="1"/>
    <xf numFmtId="4" fontId="14" fillId="0" borderId="0" xfId="0" applyNumberFormat="1" applyFont="1"/>
    <xf numFmtId="2" fontId="14" fillId="0" borderId="0" xfId="0" applyNumberFormat="1" applyFont="1"/>
    <xf numFmtId="0" fontId="14" fillId="0" borderId="0" xfId="0" applyFont="1" applyAlignment="1">
      <alignment horizontal="center"/>
    </xf>
    <xf numFmtId="0" fontId="14" fillId="0" borderId="5" xfId="0" applyFont="1" applyBorder="1" applyAlignment="1">
      <alignment horizontal="center"/>
    </xf>
    <xf numFmtId="0" fontId="14" fillId="0" borderId="0" xfId="0" applyFont="1" applyFill="1"/>
    <xf numFmtId="4" fontId="14" fillId="0" borderId="0" xfId="0" applyNumberFormat="1" applyFont="1" applyFill="1"/>
    <xf numFmtId="0" fontId="14" fillId="0" borderId="1" xfId="0" applyFont="1" applyFill="1" applyBorder="1"/>
    <xf numFmtId="0" fontId="14" fillId="0" borderId="0" xfId="0" applyFont="1" applyBorder="1"/>
    <xf numFmtId="0" fontId="14" fillId="0" borderId="0" xfId="0" applyFont="1" applyBorder="1" applyAlignment="1">
      <alignment horizontal="center"/>
    </xf>
    <xf numFmtId="0" fontId="14" fillId="0" borderId="5" xfId="0" applyFont="1" applyFill="1" applyBorder="1"/>
    <xf numFmtId="4" fontId="14" fillId="0" borderId="0" xfId="0" applyNumberFormat="1" applyFont="1" applyAlignment="1">
      <alignment horizontal="right"/>
    </xf>
    <xf numFmtId="4" fontId="14" fillId="0" borderId="1" xfId="0" applyNumberFormat="1" applyFont="1" applyFill="1" applyBorder="1"/>
    <xf numFmtId="4" fontId="14" fillId="0" borderId="0" xfId="0" applyNumberFormat="1" applyFont="1" applyBorder="1"/>
    <xf numFmtId="2" fontId="14" fillId="0" borderId="0" xfId="0" applyNumberFormat="1" applyFont="1" applyBorder="1"/>
    <xf numFmtId="4" fontId="14" fillId="0" borderId="5" xfId="0" applyNumberFormat="1" applyFont="1" applyFill="1" applyBorder="1"/>
    <xf numFmtId="2" fontId="14" fillId="0" borderId="0" xfId="0" applyNumberFormat="1" applyFont="1" applyFill="1"/>
    <xf numFmtId="164" fontId="14" fillId="0" borderId="0" xfId="0" applyNumberFormat="1" applyFont="1"/>
    <xf numFmtId="164" fontId="14" fillId="0" borderId="1" xfId="0" applyNumberFormat="1" applyFont="1" applyBorder="1"/>
    <xf numFmtId="2" fontId="14" fillId="0" borderId="0" xfId="0" applyNumberFormat="1" applyFont="1" applyBorder="1" applyAlignment="1">
      <alignment horizontal="center"/>
    </xf>
    <xf numFmtId="164" fontId="14" fillId="0" borderId="5" xfId="0" applyNumberFormat="1" applyFont="1" applyBorder="1"/>
    <xf numFmtId="164" fontId="14" fillId="0" borderId="0" xfId="0" applyNumberFormat="1" applyFont="1" applyBorder="1"/>
    <xf numFmtId="4" fontId="14" fillId="0" borderId="0" xfId="0" applyNumberFormat="1" applyFont="1" applyFill="1" applyBorder="1" applyAlignment="1"/>
    <xf numFmtId="0" fontId="6" fillId="0" borderId="0" xfId="0" applyFont="1" applyFill="1" applyAlignment="1">
      <alignment horizontal="justify"/>
    </xf>
    <xf numFmtId="164" fontId="14" fillId="0" borderId="4" xfId="0" applyNumberFormat="1" applyFont="1" applyBorder="1" applyAlignment="1">
      <alignment horizontal="center"/>
    </xf>
    <xf numFmtId="2" fontId="14" fillId="0" borderId="4" xfId="0" applyNumberFormat="1" applyFont="1" applyBorder="1" applyAlignment="1">
      <alignment horizontal="center"/>
    </xf>
    <xf numFmtId="2" fontId="14" fillId="0" borderId="0" xfId="0" applyNumberFormat="1" applyFont="1" applyAlignment="1">
      <alignment horizontal="center"/>
    </xf>
    <xf numFmtId="164" fontId="14" fillId="0" borderId="0" xfId="0" applyNumberFormat="1" applyFont="1" applyAlignment="1">
      <alignment horizontal="center"/>
    </xf>
    <xf numFmtId="0" fontId="14" fillId="0" borderId="0" xfId="0" applyFont="1" applyFill="1" applyAlignment="1">
      <alignment horizontal="center"/>
    </xf>
    <xf numFmtId="164" fontId="14" fillId="0" borderId="0" xfId="0" applyNumberFormat="1" applyFont="1" applyFill="1" applyAlignment="1">
      <alignment horizontal="center"/>
    </xf>
    <xf numFmtId="2" fontId="14" fillId="0" borderId="0" xfId="0" applyNumberFormat="1" applyFont="1" applyFill="1" applyAlignment="1">
      <alignment horizontal="center"/>
    </xf>
    <xf numFmtId="2" fontId="6" fillId="0" borderId="1" xfId="0" applyNumberFormat="1" applyFont="1" applyBorder="1"/>
    <xf numFmtId="0" fontId="6" fillId="0" borderId="1" xfId="0" applyFont="1" applyBorder="1"/>
    <xf numFmtId="2" fontId="6" fillId="0" borderId="0" xfId="0" applyNumberFormat="1" applyFont="1" applyBorder="1"/>
    <xf numFmtId="2" fontId="6" fillId="0" borderId="0" xfId="0" applyNumberFormat="1" applyFont="1" applyBorder="1" applyAlignment="1">
      <alignment horizontal="center"/>
    </xf>
    <xf numFmtId="0" fontId="6" fillId="0" borderId="0" xfId="0" applyFont="1" applyBorder="1" applyAlignment="1">
      <alignment horizontal="center"/>
    </xf>
    <xf numFmtId="2" fontId="6" fillId="0" borderId="5" xfId="0" applyNumberFormat="1" applyFont="1" applyBorder="1"/>
    <xf numFmtId="0" fontId="6" fillId="0" borderId="5" xfId="0" applyFont="1" applyBorder="1"/>
    <xf numFmtId="164" fontId="6" fillId="0" borderId="0" xfId="0" applyNumberFormat="1" applyFont="1" applyBorder="1"/>
    <xf numFmtId="0" fontId="10" fillId="0" borderId="0" xfId="0" applyFont="1"/>
    <xf numFmtId="164" fontId="14" fillId="0" borderId="0" xfId="0" applyNumberFormat="1" applyFont="1" applyAlignment="1">
      <alignment horizontal="right"/>
    </xf>
    <xf numFmtId="2" fontId="14" fillId="0" borderId="0" xfId="0" applyNumberFormat="1" applyFont="1" applyAlignment="1">
      <alignment horizontal="right"/>
    </xf>
    <xf numFmtId="0" fontId="14" fillId="0" borderId="0" xfId="0" applyFont="1" applyAlignment="1">
      <alignment horizontal="right"/>
    </xf>
    <xf numFmtId="0" fontId="6" fillId="0" borderId="0" xfId="0" applyFont="1" applyAlignment="1"/>
    <xf numFmtId="0" fontId="14" fillId="0" borderId="0" xfId="0" applyFont="1" applyAlignment="1"/>
    <xf numFmtId="2" fontId="6" fillId="0" borderId="5" xfId="0" applyNumberFormat="1" applyFont="1" applyBorder="1" applyAlignment="1">
      <alignment horizontal="right"/>
    </xf>
    <xf numFmtId="0" fontId="6" fillId="0" borderId="5" xfId="0" applyFont="1" applyBorder="1" applyAlignment="1">
      <alignment horizontal="right"/>
    </xf>
    <xf numFmtId="0" fontId="6" fillId="0" borderId="0" xfId="0" applyFont="1" applyBorder="1" applyAlignment="1">
      <alignment horizontal="right"/>
    </xf>
    <xf numFmtId="0" fontId="14" fillId="0" borderId="0" xfId="0" applyFont="1" applyBorder="1" applyAlignment="1"/>
    <xf numFmtId="0" fontId="14" fillId="0" borderId="5" xfId="0" applyFont="1" applyBorder="1" applyAlignment="1"/>
    <xf numFmtId="0" fontId="15" fillId="0" borderId="0" xfId="0" applyFont="1"/>
    <xf numFmtId="0" fontId="15" fillId="0" borderId="0" xfId="0" applyFont="1" applyBorder="1"/>
    <xf numFmtId="164" fontId="15" fillId="0" borderId="0" xfId="0" applyNumberFormat="1" applyFont="1" applyBorder="1" applyAlignment="1">
      <alignment horizontal="center"/>
    </xf>
    <xf numFmtId="164" fontId="6" fillId="0" borderId="0" xfId="0" applyNumberFormat="1" applyFont="1" applyAlignment="1">
      <alignment horizontal="center"/>
    </xf>
    <xf numFmtId="0" fontId="0" fillId="0" borderId="0" xfId="0" applyAlignment="1"/>
    <xf numFmtId="164" fontId="0" fillId="0" borderId="0" xfId="0" applyNumberFormat="1" applyAlignment="1">
      <alignment horizontal="right"/>
    </xf>
    <xf numFmtId="164" fontId="6" fillId="0" borderId="0" xfId="0" applyNumberFormat="1" applyFont="1" applyBorder="1" applyAlignment="1">
      <alignment horizontal="center"/>
    </xf>
    <xf numFmtId="0" fontId="2" fillId="0" borderId="0" xfId="0" applyFont="1" applyAlignment="1">
      <alignment horizontal="left" vertical="top" wrapText="1"/>
    </xf>
    <xf numFmtId="0" fontId="16" fillId="0" borderId="0" xfId="0" applyFont="1" applyAlignment="1">
      <alignment horizontal="center" vertical="center" readingOrder="1"/>
    </xf>
    <xf numFmtId="0" fontId="6" fillId="0" borderId="0" xfId="0" applyFont="1" applyAlignment="1">
      <alignment horizontal="center" vertical="center"/>
    </xf>
    <xf numFmtId="0" fontId="15" fillId="0" borderId="5" xfId="0" applyFont="1" applyBorder="1"/>
    <xf numFmtId="0" fontId="15" fillId="0" borderId="1" xfId="0" applyFont="1" applyBorder="1"/>
    <xf numFmtId="0" fontId="0" fillId="0" borderId="1" xfId="0" applyBorder="1" applyAlignment="1">
      <alignment horizontal="center"/>
    </xf>
    <xf numFmtId="0" fontId="15" fillId="0" borderId="0" xfId="0" applyFont="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6" fillId="0" borderId="0" xfId="0" applyFont="1" applyBorder="1" applyAlignment="1">
      <alignment horizontal="left"/>
    </xf>
    <xf numFmtId="164" fontId="0" fillId="0" borderId="5" xfId="0" applyNumberFormat="1" applyBorder="1" applyAlignment="1">
      <alignment horizontal="center"/>
    </xf>
    <xf numFmtId="0" fontId="2" fillId="0" borderId="0" xfId="0" applyFont="1"/>
    <xf numFmtId="0" fontId="15" fillId="0" borderId="0" xfId="0" applyFont="1" applyBorder="1" applyAlignment="1">
      <alignment horizontal="center"/>
    </xf>
    <xf numFmtId="0" fontId="18" fillId="0" borderId="0" xfId="0" applyFont="1"/>
    <xf numFmtId="4" fontId="15" fillId="0" borderId="0" xfId="0" applyNumberFormat="1" applyFont="1"/>
    <xf numFmtId="0" fontId="15" fillId="0" borderId="0" xfId="0" applyFont="1" applyFill="1"/>
    <xf numFmtId="0" fontId="15" fillId="0" borderId="0" xfId="0" applyFont="1" applyFill="1" applyAlignment="1">
      <alignment vertical="center"/>
    </xf>
    <xf numFmtId="0" fontId="19" fillId="0" borderId="0" xfId="0" applyFont="1"/>
    <xf numFmtId="164" fontId="15" fillId="0" borderId="0" xfId="0" applyNumberFormat="1" applyFont="1"/>
    <xf numFmtId="14" fontId="15" fillId="0" borderId="0" xfId="0" applyNumberFormat="1" applyFont="1"/>
    <xf numFmtId="0" fontId="15" fillId="0" borderId="9" xfId="0" applyFont="1" applyBorder="1"/>
    <xf numFmtId="0" fontId="15" fillId="0" borderId="2" xfId="0" applyFont="1" applyBorder="1" applyAlignment="1">
      <alignment horizontal="left"/>
    </xf>
    <xf numFmtId="0" fontId="15" fillId="0" borderId="2" xfId="0" applyFont="1" applyBorder="1"/>
    <xf numFmtId="3" fontId="15" fillId="0" borderId="0" xfId="0" applyNumberFormat="1" applyFont="1" applyBorder="1"/>
    <xf numFmtId="4" fontId="15" fillId="0" borderId="0" xfId="0" applyNumberFormat="1" applyFont="1" applyBorder="1"/>
    <xf numFmtId="0" fontId="15" fillId="0" borderId="0" xfId="0" applyFont="1" applyFill="1" applyBorder="1" applyAlignment="1">
      <alignment horizontal="left"/>
    </xf>
    <xf numFmtId="0" fontId="0" fillId="0" borderId="2" xfId="0" applyBorder="1"/>
    <xf numFmtId="2" fontId="0" fillId="0" borderId="0" xfId="0" applyNumberFormat="1" applyFill="1" applyAlignment="1">
      <alignment horizontal="right"/>
    </xf>
    <xf numFmtId="0" fontId="0" fillId="0" borderId="0" xfId="0" applyFill="1" applyAlignment="1">
      <alignment horizontal="right"/>
    </xf>
    <xf numFmtId="0" fontId="0" fillId="0" borderId="1" xfId="0" applyBorder="1" applyAlignment="1"/>
    <xf numFmtId="164" fontId="0" fillId="0" borderId="1" xfId="0" applyNumberFormat="1" applyBorder="1" applyAlignment="1">
      <alignment horizontal="center"/>
    </xf>
    <xf numFmtId="0" fontId="6" fillId="0" borderId="0" xfId="0" applyFont="1" applyBorder="1" applyAlignment="1"/>
    <xf numFmtId="0" fontId="0" fillId="0" borderId="5" xfId="0" applyBorder="1" applyAlignment="1"/>
    <xf numFmtId="0" fontId="0" fillId="0" borderId="0" xfId="0" applyBorder="1" applyAlignment="1"/>
    <xf numFmtId="0" fontId="7" fillId="0" borderId="0" xfId="0" applyFont="1" applyFill="1" applyAlignment="1"/>
    <xf numFmtId="0" fontId="0" fillId="0" borderId="0" xfId="0" applyFill="1" applyAlignment="1"/>
    <xf numFmtId="0" fontId="0" fillId="0" borderId="0" xfId="0" applyNumberFormat="1" applyFill="1" applyAlignment="1">
      <alignment horizontal="right"/>
    </xf>
    <xf numFmtId="164" fontId="0" fillId="0" borderId="0" xfId="0" applyNumberFormat="1" applyFill="1" applyAlignment="1">
      <alignment horizontal="right"/>
    </xf>
    <xf numFmtId="0" fontId="6" fillId="0" borderId="0" xfId="0" applyFont="1" applyFill="1" applyAlignment="1"/>
    <xf numFmtId="0" fontId="6" fillId="0" borderId="0" xfId="0" applyFont="1" applyFill="1" applyBorder="1" applyAlignment="1"/>
    <xf numFmtId="0" fontId="7" fillId="0" borderId="0" xfId="0" applyFont="1" applyAlignment="1"/>
    <xf numFmtId="2" fontId="0" fillId="0" borderId="0" xfId="0" applyNumberFormat="1" applyAlignment="1">
      <alignment horizontal="right"/>
    </xf>
    <xf numFmtId="164" fontId="0" fillId="0" borderId="1" xfId="0" applyNumberFormat="1" applyBorder="1" applyAlignment="1"/>
    <xf numFmtId="4" fontId="6" fillId="0" borderId="0" xfId="0" applyNumberFormat="1" applyFont="1" applyAlignment="1">
      <alignment horizontal="right" vertical="center"/>
    </xf>
    <xf numFmtId="0" fontId="6" fillId="0" borderId="6" xfId="0" applyFont="1" applyBorder="1" applyAlignment="1">
      <alignment horizontal="left"/>
    </xf>
    <xf numFmtId="2" fontId="6" fillId="0" borderId="6" xfId="0" applyNumberFormat="1" applyFont="1" applyBorder="1" applyAlignment="1">
      <alignment horizontal="left"/>
    </xf>
    <xf numFmtId="2" fontId="6" fillId="0" borderId="0" xfId="0" applyNumberFormat="1" applyFont="1" applyBorder="1" applyAlignment="1">
      <alignment horizontal="left"/>
    </xf>
    <xf numFmtId="0" fontId="6" fillId="0" borderId="5" xfId="0" applyFont="1" applyBorder="1" applyAlignment="1">
      <alignment horizontal="center"/>
    </xf>
    <xf numFmtId="2" fontId="6" fillId="0" borderId="5" xfId="0" applyNumberFormat="1" applyFont="1" applyBorder="1" applyAlignment="1">
      <alignment horizontal="center"/>
    </xf>
    <xf numFmtId="3" fontId="6" fillId="0" borderId="0" xfId="0" applyNumberFormat="1" applyFont="1" applyBorder="1"/>
    <xf numFmtId="2" fontId="6" fillId="0" borderId="0" xfId="0" applyNumberFormat="1" applyFont="1" applyBorder="1" applyAlignment="1">
      <alignment horizontal="right"/>
    </xf>
    <xf numFmtId="0" fontId="7" fillId="0" borderId="0" xfId="0" applyFont="1" applyBorder="1" applyAlignment="1">
      <alignment horizontal="center"/>
    </xf>
    <xf numFmtId="2" fontId="7" fillId="0" borderId="0" xfId="0" applyNumberFormat="1" applyFont="1" applyBorder="1" applyAlignment="1">
      <alignment horizontal="center"/>
    </xf>
    <xf numFmtId="0" fontId="20" fillId="0" borderId="0" xfId="0" applyFont="1"/>
    <xf numFmtId="2" fontId="20" fillId="0" borderId="0" xfId="0" applyNumberFormat="1" applyFont="1"/>
    <xf numFmtId="0" fontId="20" fillId="0" borderId="0" xfId="0" applyFont="1" applyBorder="1"/>
    <xf numFmtId="2" fontId="20" fillId="0" borderId="0" xfId="0" applyNumberFormat="1" applyFont="1" applyBorder="1"/>
    <xf numFmtId="0" fontId="21" fillId="0" borderId="0" xfId="0" applyFont="1" applyBorder="1"/>
    <xf numFmtId="2" fontId="21" fillId="0" borderId="0" xfId="0" applyNumberFormat="1" applyFont="1" applyBorder="1"/>
    <xf numFmtId="4" fontId="0" fillId="0" borderId="0" xfId="0" applyNumberFormat="1" applyAlignment="1">
      <alignment vertical="center"/>
    </xf>
    <xf numFmtId="0" fontId="14" fillId="0" borderId="1" xfId="0" applyFont="1" applyBorder="1" applyAlignment="1">
      <alignment horizontal="center"/>
    </xf>
    <xf numFmtId="164" fontId="14" fillId="0" borderId="1" xfId="0" applyNumberFormat="1" applyFont="1" applyBorder="1" applyAlignment="1">
      <alignment horizontal="center"/>
    </xf>
    <xf numFmtId="164" fontId="14" fillId="0" borderId="5" xfId="0" applyNumberFormat="1" applyFont="1" applyBorder="1" applyAlignment="1">
      <alignment horizontal="center"/>
    </xf>
    <xf numFmtId="4" fontId="6" fillId="0" borderId="0" xfId="0" applyNumberFormat="1" applyFont="1" applyAlignment="1">
      <alignment vertical="center"/>
    </xf>
    <xf numFmtId="0" fontId="2" fillId="0" borderId="0" xfId="0" applyFont="1" applyAlignment="1">
      <alignment horizontal="left" wrapText="1"/>
    </xf>
    <xf numFmtId="164" fontId="6" fillId="0" borderId="0" xfId="0" applyNumberFormat="1" applyFont="1" applyBorder="1" applyAlignment="1">
      <alignment horizontal="center"/>
    </xf>
    <xf numFmtId="0" fontId="6" fillId="0" borderId="0" xfId="0" applyFont="1" applyBorder="1" applyAlignment="1">
      <alignment horizontal="center"/>
    </xf>
    <xf numFmtId="164" fontId="14" fillId="0" borderId="0" xfId="0" applyNumberFormat="1" applyFont="1" applyBorder="1" applyAlignment="1">
      <alignment horizontal="center"/>
    </xf>
    <xf numFmtId="0" fontId="14" fillId="0" borderId="1" xfId="0" applyFont="1" applyBorder="1" applyAlignment="1"/>
    <xf numFmtId="0" fontId="14" fillId="0" borderId="0" xfId="0" applyFont="1" applyFill="1" applyAlignment="1"/>
    <xf numFmtId="0" fontId="14" fillId="0" borderId="0" xfId="0" applyNumberFormat="1" applyFont="1" applyFill="1" applyAlignment="1">
      <alignment horizontal="center"/>
    </xf>
    <xf numFmtId="164" fontId="14" fillId="0" borderId="1" xfId="0" applyNumberFormat="1" applyFont="1" applyBorder="1" applyAlignment="1"/>
    <xf numFmtId="0" fontId="3" fillId="0" borderId="0" xfId="0" applyFont="1" applyAlignment="1">
      <alignment horizontal="left" wrapText="1"/>
    </xf>
    <xf numFmtId="0" fontId="7" fillId="0" borderId="2" xfId="0" applyFont="1" applyFill="1" applyBorder="1" applyAlignment="1">
      <alignment horizontal="center"/>
    </xf>
    <xf numFmtId="0" fontId="7" fillId="0" borderId="3" xfId="0" applyFont="1" applyFill="1" applyBorder="1" applyAlignment="1">
      <alignment horizontal="center"/>
    </xf>
    <xf numFmtId="4" fontId="7" fillId="0" borderId="3" xfId="0" applyNumberFormat="1" applyFont="1" applyFill="1" applyBorder="1" applyAlignment="1">
      <alignment horizontal="center"/>
    </xf>
    <xf numFmtId="0" fontId="15" fillId="0" borderId="8" xfId="0" applyNumberFormat="1" applyFont="1" applyBorder="1" applyAlignment="1">
      <alignment horizontal="center"/>
    </xf>
    <xf numFmtId="49" fontId="15" fillId="0" borderId="8" xfId="0" applyNumberFormat="1" applyFont="1" applyBorder="1" applyAlignment="1">
      <alignment horizontal="center"/>
    </xf>
    <xf numFmtId="0" fontId="15" fillId="0" borderId="7" xfId="0" applyFont="1" applyBorder="1" applyAlignment="1">
      <alignment horizontal="center"/>
    </xf>
    <xf numFmtId="164" fontId="6" fillId="0" borderId="2" xfId="0" applyNumberFormat="1" applyFont="1" applyBorder="1" applyAlignment="1">
      <alignment horizontal="center"/>
    </xf>
    <xf numFmtId="0" fontId="6" fillId="0" borderId="8" xfId="0" applyFont="1" applyBorder="1" applyAlignment="1">
      <alignment horizontal="center"/>
    </xf>
    <xf numFmtId="164" fontId="6" fillId="0" borderId="7" xfId="0" applyNumberFormat="1" applyFont="1" applyBorder="1" applyAlignment="1">
      <alignment horizontal="center"/>
    </xf>
    <xf numFmtId="164" fontId="14" fillId="0" borderId="7" xfId="0" applyNumberFormat="1" applyFont="1" applyBorder="1" applyAlignment="1">
      <alignment horizontal="center"/>
    </xf>
    <xf numFmtId="164" fontId="6" fillId="0" borderId="8" xfId="0" applyNumberFormat="1" applyFont="1" applyBorder="1" applyAlignment="1">
      <alignment horizontal="center"/>
    </xf>
    <xf numFmtId="0" fontId="26" fillId="0" borderId="0" xfId="34" applyAlignment="1">
      <alignment vertical="top" wrapText="1"/>
    </xf>
    <xf numFmtId="0" fontId="26" fillId="0" borderId="0" xfId="34" applyAlignment="1">
      <alignment vertical="top"/>
    </xf>
  </cellXfs>
  <cellStyles count="35">
    <cellStyle name="Euro" xfId="32"/>
    <cellStyle name="Hipervínculo" xfId="34" builtinId="8"/>
    <cellStyle name="Normal" xfId="0" builtinId="0"/>
    <cellStyle name="Normal 2" xfId="28"/>
    <cellStyle name="Normal 2 3" xfId="1"/>
    <cellStyle name="Normal 3" xfId="29"/>
    <cellStyle name="Normal 4" xfId="31"/>
    <cellStyle name="Normal 5" xfId="33"/>
    <cellStyle name="style1459790871708" xfId="11"/>
    <cellStyle name="style1459790871858" xfId="10"/>
    <cellStyle name="style1459954280664" xfId="24"/>
    <cellStyle name="style1488388455790" xfId="9"/>
    <cellStyle name="style1488388455857" xfId="8"/>
    <cellStyle name="style1488389756850" xfId="25"/>
    <cellStyle name="style1488389756878" xfId="26"/>
    <cellStyle name="style1522862456190" xfId="23"/>
    <cellStyle name="style1522862456294" xfId="22"/>
    <cellStyle name="style1554828064357" xfId="19"/>
    <cellStyle name="style1554828064420" xfId="18"/>
    <cellStyle name="style1554828065317" xfId="17"/>
    <cellStyle name="style1554828065786" xfId="5"/>
    <cellStyle name="style1554828065843" xfId="6"/>
    <cellStyle name="style1554828065903" xfId="7"/>
    <cellStyle name="style1554828066028" xfId="2"/>
    <cellStyle name="style1554828066074" xfId="3"/>
    <cellStyle name="style1554828066137" xfId="4"/>
    <cellStyle name="style1554828066294" xfId="20"/>
    <cellStyle name="style1554830305406" xfId="21"/>
    <cellStyle name="style1554830305453" xfId="14"/>
    <cellStyle name="style1554830305515" xfId="15"/>
    <cellStyle name="style1554830305655" xfId="16"/>
    <cellStyle name="style1554830305701" xfId="12"/>
    <cellStyle name="style1554830305764" xfId="13"/>
    <cellStyle name="Texto explicativo 2" xfId="27"/>
    <cellStyle name="Texto explicativo 3" xfId="30"/>
  </cellStyles>
  <dxfs count="2">
    <dxf>
      <font>
        <color theme="0"/>
      </font>
    </dxf>
    <dxf>
      <font>
        <color theme="0"/>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6180389216053873"/>
          <c:y val="3.257613068636691E-2"/>
        </c:manualLayout>
      </c:layout>
      <c:overlay val="0"/>
      <c:spPr>
        <a:noFill/>
        <a:ln w="25400">
          <a:noFill/>
        </a:ln>
      </c:spPr>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1917318796688871"/>
          <c:y val="0.21927488623670469"/>
          <c:w val="0.42436680799515447"/>
          <c:h val="0.70893213819970613"/>
        </c:manualLayout>
      </c:layout>
      <c:pie3DChart>
        <c:varyColors val="1"/>
        <c:ser>
          <c:idx val="3"/>
          <c:order val="0"/>
          <c:dPt>
            <c:idx val="0"/>
            <c:bubble3D val="0"/>
            <c:explosion val="2"/>
            <c:spPr>
              <a:solidFill>
                <a:srgbClr val="FFCCCC"/>
              </a:solidFill>
              <a:ln>
                <a:solidFill>
                  <a:srgbClr val="FF99FF"/>
                </a:solidFill>
              </a:ln>
            </c:spPr>
            <c:extLst>
              <c:ext xmlns:c16="http://schemas.microsoft.com/office/drawing/2014/chart" uri="{C3380CC4-5D6E-409C-BE32-E72D297353CC}">
                <c16:uniqueId val="{00000001-C828-4301-8000-3ECD13D0B6C5}"/>
              </c:ext>
            </c:extLst>
          </c:dPt>
          <c:dPt>
            <c:idx val="1"/>
            <c:bubble3D val="0"/>
            <c:spPr>
              <a:solidFill>
                <a:srgbClr val="FFFF99"/>
              </a:solidFill>
            </c:spPr>
            <c:extLst>
              <c:ext xmlns:c16="http://schemas.microsoft.com/office/drawing/2014/chart" uri="{C3380CC4-5D6E-409C-BE32-E72D297353CC}">
                <c16:uniqueId val="{00000003-C828-4301-8000-3ECD13D0B6C5}"/>
              </c:ext>
            </c:extLst>
          </c:dPt>
          <c:dPt>
            <c:idx val="2"/>
            <c:bubble3D val="0"/>
            <c:spPr>
              <a:solidFill>
                <a:srgbClr val="FF9966"/>
              </a:solidFill>
            </c:spPr>
            <c:extLst>
              <c:ext xmlns:c16="http://schemas.microsoft.com/office/drawing/2014/chart" uri="{C3380CC4-5D6E-409C-BE32-E72D297353CC}">
                <c16:uniqueId val="{00000005-C828-4301-8000-3ECD13D0B6C5}"/>
              </c:ext>
            </c:extLst>
          </c:dPt>
          <c:dLbls>
            <c:numFmt formatCode="0.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Lit>
              <c:ptCount val="3"/>
              <c:pt idx="0">
                <c:v>De Apoyo</c:v>
              </c:pt>
              <c:pt idx="1">
                <c:v>Administración </c:v>
              </c:pt>
              <c:pt idx="2">
                <c:v>Docente</c:v>
              </c:pt>
            </c:strLit>
          </c:cat>
          <c:val>
            <c:numLit>
              <c:formatCode>General</c:formatCode>
              <c:ptCount val="3"/>
              <c:pt idx="0">
                <c:v>96.38</c:v>
              </c:pt>
              <c:pt idx="1">
                <c:v>48.75</c:v>
              </c:pt>
              <c:pt idx="2">
                <c:v>48.5</c:v>
              </c:pt>
            </c:numLit>
          </c:val>
          <c:extLst>
            <c:ext xmlns:c16="http://schemas.microsoft.com/office/drawing/2014/chart" uri="{C3380CC4-5D6E-409C-BE32-E72D297353CC}">
              <c16:uniqueId val="{00000006-C828-4301-8000-3ECD13D0B6C5}"/>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Distribución relativa la cantidad de proyectos de Extensión Docente por sede y área.  2014 - 2018</a:t>
            </a:r>
          </a:p>
        </c:rich>
      </c:tx>
      <c:layout>
        <c:manualLayout>
          <c:xMode val="edge"/>
          <c:yMode val="edge"/>
          <c:x val="0.20428152363307528"/>
          <c:y val="7.3147712206077339E-2"/>
        </c:manualLayout>
      </c:layout>
      <c:overlay val="0"/>
      <c:spPr>
        <a:noFill/>
        <a:ln w="25400">
          <a:noFill/>
        </a:ln>
      </c:spPr>
    </c:title>
    <c:autoTitleDeleted val="0"/>
    <c:view3D>
      <c:rotX val="15"/>
      <c:rotY val="20"/>
      <c:depthPercent val="100"/>
      <c:rAngAx val="1"/>
    </c:view3D>
    <c:floor>
      <c:thickness val="0"/>
      <c:spPr>
        <a:ln>
          <a:solidFill>
            <a:schemeClr val="tx1"/>
          </a:solidFill>
        </a:ln>
      </c:spPr>
    </c:floor>
    <c:sideWall>
      <c:thickness val="0"/>
    </c:sideWall>
    <c:backWall>
      <c:thickness val="0"/>
    </c:backWall>
    <c:plotArea>
      <c:layout>
        <c:manualLayout>
          <c:layoutTarget val="inner"/>
          <c:xMode val="edge"/>
          <c:yMode val="edge"/>
          <c:x val="5.9820949105499746E-2"/>
          <c:y val="0.20966183236004182"/>
          <c:w val="0.92344013032853656"/>
          <c:h val="0.65047164558975579"/>
        </c:manualLayout>
      </c:layout>
      <c:bar3DChart>
        <c:barDir val="col"/>
        <c:grouping val="percentStacked"/>
        <c:varyColors val="0"/>
        <c:ser>
          <c:idx val="3"/>
          <c:order val="0"/>
          <c:tx>
            <c:v>Artes y Letras</c:v>
          </c:tx>
          <c:spPr>
            <a:solidFill>
              <a:srgbClr val="EADCD6"/>
            </a:solidFill>
          </c:spPr>
          <c:invertIfNegative val="0"/>
          <c:dLbls>
            <c:dLbl>
              <c:idx val="3"/>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6="http://schemas.microsoft.com/office/drawing/2014/chart" uri="{C3380CC4-5D6E-409C-BE32-E72D297353CC}">
                  <c16:uniqueId val="{00000000-16CB-4C81-8F15-C6B4EB585EE0}"/>
                </c:ext>
              </c:extLst>
            </c:dLbl>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5.91</c:v>
              </c:pt>
              <c:pt idx="1">
                <c:v>5.74</c:v>
              </c:pt>
              <c:pt idx="2">
                <c:v>5.4</c:v>
              </c:pt>
              <c:pt idx="3">
                <c:v>5.8695652173913047</c:v>
              </c:pt>
              <c:pt idx="4">
                <c:v>6.48</c:v>
              </c:pt>
            </c:numLit>
          </c:val>
          <c:extLst>
            <c:ext xmlns:c16="http://schemas.microsoft.com/office/drawing/2014/chart" uri="{C3380CC4-5D6E-409C-BE32-E72D297353CC}">
              <c16:uniqueId val="{00000001-C060-4434-95C0-C5E9988188EF}"/>
            </c:ext>
          </c:extLst>
        </c:ser>
        <c:ser>
          <c:idx val="2"/>
          <c:order val="1"/>
          <c:tx>
            <c:v>Cs. Basicas</c:v>
          </c:tx>
          <c:spPr>
            <a:solidFill>
              <a:srgbClr val="C1E2A8"/>
            </a:solidFill>
          </c:spPr>
          <c:invertIfNegative val="0"/>
          <c:dLbls>
            <c:dLbl>
              <c:idx val="3"/>
              <c:numFmt formatCode="#,##0.00" sourceLinked="0"/>
              <c:spPr>
                <a:solidFill>
                  <a:schemeClr val="accent3">
                    <a:lumMod val="60000"/>
                    <a:lumOff val="40000"/>
                  </a:schemeClr>
                </a:solidFill>
                <a:ln>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6="http://schemas.microsoft.com/office/drawing/2014/chart" uri="{C3380CC4-5D6E-409C-BE32-E72D297353CC}">
                  <c16:uniqueId val="{00000001-16CB-4C81-8F15-C6B4EB585EE0}"/>
                </c:ext>
              </c:extLst>
            </c:dLbl>
            <c:spPr>
              <a:solidFill>
                <a:schemeClr val="accent3">
                  <a:lumMod val="60000"/>
                  <a:lumOff val="40000"/>
                </a:schemeClr>
              </a:solidFill>
              <a:ln>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6.14</c:v>
              </c:pt>
              <c:pt idx="1">
                <c:v>6.6</c:v>
              </c:pt>
              <c:pt idx="2">
                <c:v>7.13</c:v>
              </c:pt>
              <c:pt idx="3">
                <c:v>8.0434782608695592</c:v>
              </c:pt>
              <c:pt idx="4">
                <c:v>7.13</c:v>
              </c:pt>
            </c:numLit>
          </c:val>
          <c:extLst>
            <c:ext xmlns:c16="http://schemas.microsoft.com/office/drawing/2014/chart" uri="{C3380CC4-5D6E-409C-BE32-E72D297353CC}">
              <c16:uniqueId val="{00000003-C060-4434-95C0-C5E9988188EF}"/>
            </c:ext>
          </c:extLst>
        </c:ser>
        <c:ser>
          <c:idx val="1"/>
          <c:order val="2"/>
          <c:tx>
            <c:v>Cs. Sociales</c:v>
          </c:tx>
          <c:spPr>
            <a:solidFill>
              <a:srgbClr val="FFFF99"/>
            </a:solidFill>
          </c:spPr>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27.73</c:v>
              </c:pt>
              <c:pt idx="1">
                <c:v>27.45</c:v>
              </c:pt>
              <c:pt idx="2">
                <c:v>27.21</c:v>
              </c:pt>
              <c:pt idx="3">
                <c:v>27.826086956521738</c:v>
              </c:pt>
              <c:pt idx="4">
                <c:v>31.75</c:v>
              </c:pt>
            </c:numLit>
          </c:val>
          <c:extLst>
            <c:ext xmlns:c16="http://schemas.microsoft.com/office/drawing/2014/chart" uri="{C3380CC4-5D6E-409C-BE32-E72D297353CC}">
              <c16:uniqueId val="{00000004-C060-4434-95C0-C5E9988188EF}"/>
            </c:ext>
          </c:extLst>
        </c:ser>
        <c:ser>
          <c:idx val="0"/>
          <c:order val="3"/>
          <c:tx>
            <c:v>Salud</c:v>
          </c:tx>
          <c:spPr>
            <a:solidFill>
              <a:srgbClr val="C0E2E2"/>
            </a:solidFill>
          </c:spPr>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19.32</c:v>
              </c:pt>
              <c:pt idx="1">
                <c:v>18.940000000000001</c:v>
              </c:pt>
              <c:pt idx="2">
                <c:v>17.93</c:v>
              </c:pt>
              <c:pt idx="3">
                <c:v>16.739130434782609</c:v>
              </c:pt>
              <c:pt idx="4">
                <c:v>16.41</c:v>
              </c:pt>
            </c:numLit>
          </c:val>
          <c:extLst>
            <c:ext xmlns:c16="http://schemas.microsoft.com/office/drawing/2014/chart" uri="{C3380CC4-5D6E-409C-BE32-E72D297353CC}">
              <c16:uniqueId val="{00000005-C060-4434-95C0-C5E9988188EF}"/>
            </c:ext>
          </c:extLst>
        </c:ser>
        <c:ser>
          <c:idx val="4"/>
          <c:order val="4"/>
          <c:tx>
            <c:v>Cs. Agroalimentarias</c:v>
          </c:tx>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11.59</c:v>
              </c:pt>
              <c:pt idx="1">
                <c:v>10.85</c:v>
              </c:pt>
              <c:pt idx="2">
                <c:v>11.45</c:v>
              </c:pt>
              <c:pt idx="3">
                <c:v>11.739130434782609</c:v>
              </c:pt>
              <c:pt idx="4">
                <c:v>8.64</c:v>
              </c:pt>
            </c:numLit>
          </c:val>
          <c:extLst>
            <c:ext xmlns:c16="http://schemas.microsoft.com/office/drawing/2014/chart" uri="{C3380CC4-5D6E-409C-BE32-E72D297353CC}">
              <c16:uniqueId val="{00000006-C060-4434-95C0-C5E9988188EF}"/>
            </c:ext>
          </c:extLst>
        </c:ser>
        <c:ser>
          <c:idx val="5"/>
          <c:order val="5"/>
          <c:tx>
            <c:v>Ing. y Arquitectura</c:v>
          </c:tx>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5</c:v>
              </c:pt>
              <c:pt idx="1">
                <c:v>5.74</c:v>
              </c:pt>
              <c:pt idx="2">
                <c:v>5.83</c:v>
              </c:pt>
              <c:pt idx="3">
                <c:v>5.6521739130434785</c:v>
              </c:pt>
              <c:pt idx="4">
                <c:v>5.83</c:v>
              </c:pt>
            </c:numLit>
          </c:val>
          <c:extLst>
            <c:ext xmlns:c16="http://schemas.microsoft.com/office/drawing/2014/chart" uri="{C3380CC4-5D6E-409C-BE32-E72D297353CC}">
              <c16:uniqueId val="{00000007-C060-4434-95C0-C5E9988188EF}"/>
            </c:ext>
          </c:extLst>
        </c:ser>
        <c:ser>
          <c:idx val="6"/>
          <c:order val="6"/>
          <c:tx>
            <c:v>Otras Unidades</c:v>
          </c:tx>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4.32</c:v>
              </c:pt>
              <c:pt idx="1">
                <c:v>4.47</c:v>
              </c:pt>
              <c:pt idx="2">
                <c:v>4.54</c:v>
              </c:pt>
              <c:pt idx="3">
                <c:v>3.0434782608695654</c:v>
              </c:pt>
            </c:numLit>
          </c:val>
          <c:extLst>
            <c:ext xmlns:c16="http://schemas.microsoft.com/office/drawing/2014/chart" uri="{C3380CC4-5D6E-409C-BE32-E72D297353CC}">
              <c16:uniqueId val="{00000008-C060-4434-95C0-C5E9988188EF}"/>
            </c:ext>
          </c:extLst>
        </c:ser>
        <c:ser>
          <c:idx val="7"/>
          <c:order val="7"/>
          <c:tx>
            <c:v>Sedes Regionales</c:v>
          </c:tx>
          <c:invertIfNegative val="0"/>
          <c:dLbls>
            <c:numFmt formatCode="#,##0.00" sourceLinked="0"/>
            <c:spPr>
              <a:noFill/>
              <a:ln w="25400">
                <a:noFill/>
              </a:ln>
            </c:spPr>
            <c:txPr>
              <a:bodyPr/>
              <a:lstStyle/>
              <a:p>
                <a:pPr>
                  <a:defRPr sz="7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2014</c:v>
              </c:pt>
              <c:pt idx="1">
                <c:v>2015</c:v>
              </c:pt>
              <c:pt idx="2">
                <c:v>2016</c:v>
              </c:pt>
              <c:pt idx="3">
                <c:v>2017</c:v>
              </c:pt>
              <c:pt idx="4">
                <c:v>2018</c:v>
              </c:pt>
            </c:numLit>
          </c:cat>
          <c:val>
            <c:numLit>
              <c:formatCode>General</c:formatCode>
              <c:ptCount val="5"/>
              <c:pt idx="0">
                <c:v>20</c:v>
              </c:pt>
              <c:pt idx="1">
                <c:v>20.21</c:v>
              </c:pt>
              <c:pt idx="2">
                <c:v>20.52</c:v>
              </c:pt>
              <c:pt idx="3">
                <c:v>21.086956521739133</c:v>
              </c:pt>
              <c:pt idx="4">
                <c:v>23.76</c:v>
              </c:pt>
            </c:numLit>
          </c:val>
          <c:extLst>
            <c:ext xmlns:c16="http://schemas.microsoft.com/office/drawing/2014/chart" uri="{C3380CC4-5D6E-409C-BE32-E72D297353CC}">
              <c16:uniqueId val="{00000009-C060-4434-95C0-C5E9988188EF}"/>
            </c:ext>
          </c:extLst>
        </c:ser>
        <c:dLbls>
          <c:showLegendKey val="0"/>
          <c:showVal val="0"/>
          <c:showCatName val="0"/>
          <c:showSerName val="0"/>
          <c:showPercent val="0"/>
          <c:showBubbleSize val="0"/>
        </c:dLbls>
        <c:gapWidth val="150"/>
        <c:shape val="box"/>
        <c:axId val="-1316465488"/>
        <c:axId val="-1316462224"/>
        <c:axId val="0"/>
      </c:bar3DChart>
      <c:catAx>
        <c:axId val="-131646548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316462224"/>
        <c:crosses val="autoZero"/>
        <c:auto val="1"/>
        <c:lblAlgn val="ctr"/>
        <c:lblOffset val="100"/>
        <c:noMultiLvlLbl val="0"/>
      </c:catAx>
      <c:valAx>
        <c:axId val="-1316462224"/>
        <c:scaling>
          <c:orientation val="minMax"/>
        </c:scaling>
        <c:delete val="0"/>
        <c:axPos val="l"/>
        <c:majorGridlines/>
        <c:numFmt formatCode="0%"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316465488"/>
        <c:crosses val="autoZero"/>
        <c:crossBetween val="between"/>
      </c:valAx>
      <c:spPr>
        <a:noFill/>
        <a:ln w="25400">
          <a:noFill/>
        </a:ln>
      </c:spPr>
    </c:plotArea>
    <c:legend>
      <c:legendPos val="b"/>
      <c:layout>
        <c:manualLayout>
          <c:xMode val="edge"/>
          <c:yMode val="edge"/>
          <c:x val="0.32805755395683456"/>
          <c:y val="0.92411467116357504"/>
          <c:w val="0.65467625899280579"/>
          <c:h val="5.3962900505902189E-2"/>
        </c:manualLayout>
      </c:layout>
      <c:overlay val="0"/>
      <c:spPr>
        <a:ln>
          <a:solidFill>
            <a:schemeClr val="tx1">
              <a:lumMod val="50000"/>
              <a:lumOff val="50000"/>
            </a:schemeClr>
          </a:solidFill>
        </a:ln>
      </c:spPr>
      <c:txPr>
        <a:bodyPr/>
        <a:lstStyle/>
        <a:p>
          <a:pPr>
            <a:defRPr sz="65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4685928964761758"/>
          <c:y val="4.2696340418587581E-2"/>
        </c:manualLayout>
      </c:layout>
      <c:overlay val="0"/>
    </c:title>
    <c:autoTitleDeleted val="0"/>
    <c:view3D>
      <c:rotX val="75"/>
      <c:rotY val="90"/>
      <c:rAngAx val="0"/>
      <c:perspective val="0"/>
    </c:view3D>
    <c:floor>
      <c:thickness val="0"/>
    </c:floor>
    <c:sideWall>
      <c:thickness val="0"/>
    </c:sideWall>
    <c:backWall>
      <c:thickness val="0"/>
    </c:backWall>
    <c:plotArea>
      <c:layout>
        <c:manualLayout>
          <c:layoutTarget val="inner"/>
          <c:xMode val="edge"/>
          <c:yMode val="edge"/>
          <c:x val="0.27245903085643708"/>
          <c:y val="0.18593892836566162"/>
          <c:w val="0.45044516494261749"/>
          <c:h val="0.75641815504769216"/>
        </c:manualLayout>
      </c:layout>
      <c:pie3DChart>
        <c:varyColors val="1"/>
        <c:ser>
          <c:idx val="3"/>
          <c:order val="0"/>
          <c:dPt>
            <c:idx val="0"/>
            <c:bubble3D val="0"/>
            <c:spPr>
              <a:solidFill>
                <a:srgbClr val="CCCCFF"/>
              </a:solidFill>
            </c:spPr>
            <c:extLst>
              <c:ext xmlns:c16="http://schemas.microsoft.com/office/drawing/2014/chart" uri="{C3380CC4-5D6E-409C-BE32-E72D297353CC}">
                <c16:uniqueId val="{00000001-9C6F-4CF7-8BF1-38C42716FD8D}"/>
              </c:ext>
            </c:extLst>
          </c:dPt>
          <c:dPt>
            <c:idx val="1"/>
            <c:bubble3D val="0"/>
            <c:spPr>
              <a:solidFill>
                <a:srgbClr val="CCECFF"/>
              </a:solidFill>
            </c:spPr>
            <c:extLst>
              <c:ext xmlns:c16="http://schemas.microsoft.com/office/drawing/2014/chart" uri="{C3380CC4-5D6E-409C-BE32-E72D297353CC}">
                <c16:uniqueId val="{00000003-9C6F-4CF7-8BF1-38C42716FD8D}"/>
              </c:ext>
            </c:extLst>
          </c:dPt>
          <c:dPt>
            <c:idx val="2"/>
            <c:bubble3D val="0"/>
            <c:spPr>
              <a:solidFill>
                <a:srgbClr val="FFFFCC"/>
              </a:solidFill>
            </c:spPr>
            <c:extLst>
              <c:ext xmlns:c16="http://schemas.microsoft.com/office/drawing/2014/chart" uri="{C3380CC4-5D6E-409C-BE32-E72D297353CC}">
                <c16:uniqueId val="{00000005-9C6F-4CF7-8BF1-38C42716FD8D}"/>
              </c:ext>
            </c:extLst>
          </c:dPt>
          <c:dPt>
            <c:idx val="3"/>
            <c:bubble3D val="0"/>
            <c:spPr>
              <a:solidFill>
                <a:srgbClr val="99FF99"/>
              </a:solidFill>
              <a:ln>
                <a:solidFill>
                  <a:schemeClr val="bg2">
                    <a:lumMod val="75000"/>
                  </a:schemeClr>
                </a:solidFill>
              </a:ln>
            </c:spPr>
            <c:extLst>
              <c:ext xmlns:c16="http://schemas.microsoft.com/office/drawing/2014/chart" uri="{C3380CC4-5D6E-409C-BE32-E72D297353CC}">
                <c16:uniqueId val="{00000007-9C6F-4CF7-8BF1-38C42716FD8D}"/>
              </c:ext>
            </c:extLst>
          </c:dPt>
          <c:dPt>
            <c:idx val="4"/>
            <c:bubble3D val="0"/>
            <c:spPr>
              <a:solidFill>
                <a:srgbClr val="FFCC99"/>
              </a:solidFill>
            </c:spPr>
            <c:extLst>
              <c:ext xmlns:c16="http://schemas.microsoft.com/office/drawing/2014/chart" uri="{C3380CC4-5D6E-409C-BE32-E72D297353CC}">
                <c16:uniqueId val="{00000009-9C6F-4CF7-8BF1-38C42716FD8D}"/>
              </c:ext>
            </c:extLst>
          </c:dPt>
          <c:dPt>
            <c:idx val="5"/>
            <c:bubble3D val="0"/>
            <c:extLst>
              <c:ext xmlns:c16="http://schemas.microsoft.com/office/drawing/2014/chart" uri="{C3380CC4-5D6E-409C-BE32-E72D297353CC}">
                <c16:uniqueId val="{0000000A-9C6F-4CF7-8BF1-38C42716FD8D}"/>
              </c:ext>
            </c:extLst>
          </c:dPt>
          <c:dPt>
            <c:idx val="6"/>
            <c:bubble3D val="0"/>
            <c:extLst>
              <c:ext xmlns:c16="http://schemas.microsoft.com/office/drawing/2014/chart" uri="{C3380CC4-5D6E-409C-BE32-E72D297353CC}">
                <c16:uniqueId val="{0000000B-9C6F-4CF7-8BF1-38C42716FD8D}"/>
              </c:ext>
            </c:extLst>
          </c:dPt>
          <c:dPt>
            <c:idx val="7"/>
            <c:bubble3D val="0"/>
            <c:extLst>
              <c:ext xmlns:c16="http://schemas.microsoft.com/office/drawing/2014/chart" uri="{C3380CC4-5D6E-409C-BE32-E72D297353CC}">
                <c16:uniqueId val="{0000000C-9C6F-4CF7-8BF1-38C42716FD8D}"/>
              </c:ext>
            </c:extLst>
          </c:dPt>
          <c:dLbls>
            <c:dLbl>
              <c:idx val="0"/>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6F-4CF7-8BF1-38C42716FD8D}"/>
                </c:ext>
              </c:extLst>
            </c:dLbl>
            <c:dLbl>
              <c:idx val="1"/>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C6F-4CF7-8BF1-38C42716FD8D}"/>
                </c:ext>
              </c:extLst>
            </c:dLbl>
            <c:dLbl>
              <c:idx val="2"/>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C6F-4CF7-8BF1-38C42716FD8D}"/>
                </c:ext>
              </c:extLst>
            </c:dLbl>
            <c:dLbl>
              <c:idx val="4"/>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C6F-4CF7-8BF1-38C42716FD8D}"/>
                </c:ext>
              </c:extLst>
            </c:dLbl>
            <c:dLbl>
              <c:idx val="5"/>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C6F-4CF7-8BF1-38C42716FD8D}"/>
                </c:ext>
              </c:extLst>
            </c:dLbl>
            <c:dLbl>
              <c:idx val="6"/>
              <c:layout/>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C6F-4CF7-8BF1-38C42716FD8D}"/>
                </c:ext>
              </c:extLst>
            </c:dLbl>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8"/>
              <c:pt idx="0">
                <c:v>Sedes Regionales</c:v>
              </c:pt>
              <c:pt idx="1">
                <c:v>Salud</c:v>
              </c:pt>
              <c:pt idx="2">
                <c:v>Ing. y Arquitectura</c:v>
              </c:pt>
              <c:pt idx="3">
                <c:v>Artes y letras</c:v>
              </c:pt>
              <c:pt idx="4">
                <c:v>Cs. Básicas</c:v>
              </c:pt>
              <c:pt idx="5">
                <c:v>Cs. Agroalimentarias</c:v>
              </c:pt>
              <c:pt idx="6">
                <c:v>Sin área ácad. Espec</c:v>
              </c:pt>
            </c:strLit>
          </c:cat>
          <c:val>
            <c:numLit>
              <c:formatCode>General</c:formatCode>
              <c:ptCount val="8"/>
              <c:pt idx="0">
                <c:v>28.804347826086957</c:v>
              </c:pt>
              <c:pt idx="1">
                <c:v>15.760869565217392</c:v>
              </c:pt>
              <c:pt idx="2">
                <c:v>8.695652173913043</c:v>
              </c:pt>
              <c:pt idx="3">
                <c:v>7.06</c:v>
              </c:pt>
              <c:pt idx="4">
                <c:v>4.3478260869565215</c:v>
              </c:pt>
              <c:pt idx="5">
                <c:v>3.2608695652173911</c:v>
              </c:pt>
              <c:pt idx="6">
                <c:v>0.54347826086956519</c:v>
              </c:pt>
            </c:numLit>
          </c:val>
          <c:extLst>
            <c:ext xmlns:c16="http://schemas.microsoft.com/office/drawing/2014/chart" uri="{C3380CC4-5D6E-409C-BE32-E72D297353CC}">
              <c16:uniqueId val="{0000000D-9C6F-4CF7-8BF1-38C42716FD8D}"/>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4685930358061267"/>
          <c:y val="4.2696340418587581E-2"/>
        </c:manualLayout>
      </c:layout>
      <c:overlay val="0"/>
    </c:title>
    <c:autoTitleDeleted val="0"/>
    <c:view3D>
      <c:rotX val="75"/>
      <c:rotY val="87"/>
      <c:rAngAx val="0"/>
      <c:perspective val="0"/>
    </c:view3D>
    <c:floor>
      <c:thickness val="0"/>
    </c:floor>
    <c:sideWall>
      <c:thickness val="0"/>
    </c:sideWall>
    <c:backWall>
      <c:thickness val="0"/>
    </c:backWall>
    <c:plotArea>
      <c:layout>
        <c:manualLayout>
          <c:layoutTarget val="inner"/>
          <c:xMode val="edge"/>
          <c:yMode val="edge"/>
          <c:x val="0.25448818897637793"/>
          <c:y val="0.15989824087523041"/>
          <c:w val="0.46473288080369263"/>
          <c:h val="0.77991913632155208"/>
        </c:manualLayout>
      </c:layout>
      <c:pie3DChart>
        <c:varyColors val="1"/>
        <c:ser>
          <c:idx val="3"/>
          <c:order val="0"/>
          <c:dPt>
            <c:idx val="0"/>
            <c:bubble3D val="0"/>
            <c:spPr>
              <a:solidFill>
                <a:srgbClr val="CCCCFF"/>
              </a:solidFill>
            </c:spPr>
            <c:extLst>
              <c:ext xmlns:c16="http://schemas.microsoft.com/office/drawing/2014/chart" uri="{C3380CC4-5D6E-409C-BE32-E72D297353CC}">
                <c16:uniqueId val="{00000001-0EB4-43E2-A21F-04EE7880BE2E}"/>
              </c:ext>
            </c:extLst>
          </c:dPt>
          <c:dPt>
            <c:idx val="1"/>
            <c:bubble3D val="0"/>
            <c:spPr>
              <a:solidFill>
                <a:srgbClr val="CCECFF"/>
              </a:solidFill>
            </c:spPr>
            <c:extLst>
              <c:ext xmlns:c16="http://schemas.microsoft.com/office/drawing/2014/chart" uri="{C3380CC4-5D6E-409C-BE32-E72D297353CC}">
                <c16:uniqueId val="{00000003-0EB4-43E2-A21F-04EE7880BE2E}"/>
              </c:ext>
            </c:extLst>
          </c:dPt>
          <c:dPt>
            <c:idx val="2"/>
            <c:bubble3D val="0"/>
            <c:spPr>
              <a:solidFill>
                <a:srgbClr val="FFFFCC"/>
              </a:solidFill>
            </c:spPr>
            <c:extLst>
              <c:ext xmlns:c16="http://schemas.microsoft.com/office/drawing/2014/chart" uri="{C3380CC4-5D6E-409C-BE32-E72D297353CC}">
                <c16:uniqueId val="{00000005-0EB4-43E2-A21F-04EE7880BE2E}"/>
              </c:ext>
            </c:extLst>
          </c:dPt>
          <c:dPt>
            <c:idx val="3"/>
            <c:bubble3D val="0"/>
            <c:spPr>
              <a:solidFill>
                <a:srgbClr val="99FF99"/>
              </a:solidFill>
              <a:ln>
                <a:solidFill>
                  <a:schemeClr val="bg2">
                    <a:lumMod val="75000"/>
                  </a:schemeClr>
                </a:solidFill>
              </a:ln>
            </c:spPr>
            <c:extLst>
              <c:ext xmlns:c16="http://schemas.microsoft.com/office/drawing/2014/chart" uri="{C3380CC4-5D6E-409C-BE32-E72D297353CC}">
                <c16:uniqueId val="{00000007-0EB4-43E2-A21F-04EE7880BE2E}"/>
              </c:ext>
            </c:extLst>
          </c:dPt>
          <c:dPt>
            <c:idx val="4"/>
            <c:bubble3D val="0"/>
            <c:spPr>
              <a:solidFill>
                <a:srgbClr val="FFCC99"/>
              </a:solidFill>
            </c:spPr>
            <c:extLst>
              <c:ext xmlns:c16="http://schemas.microsoft.com/office/drawing/2014/chart" uri="{C3380CC4-5D6E-409C-BE32-E72D297353CC}">
                <c16:uniqueId val="{00000009-0EB4-43E2-A21F-04EE7880BE2E}"/>
              </c:ext>
            </c:extLst>
          </c:dPt>
          <c:dPt>
            <c:idx val="5"/>
            <c:bubble3D val="0"/>
            <c:extLst>
              <c:ext xmlns:c16="http://schemas.microsoft.com/office/drawing/2014/chart" uri="{C3380CC4-5D6E-409C-BE32-E72D297353CC}">
                <c16:uniqueId val="{0000000A-0EB4-43E2-A21F-04EE7880BE2E}"/>
              </c:ext>
            </c:extLst>
          </c:dPt>
          <c:dPt>
            <c:idx val="6"/>
            <c:bubble3D val="0"/>
            <c:extLst>
              <c:ext xmlns:c16="http://schemas.microsoft.com/office/drawing/2014/chart" uri="{C3380CC4-5D6E-409C-BE32-E72D297353CC}">
                <c16:uniqueId val="{0000000B-0EB4-43E2-A21F-04EE7880BE2E}"/>
              </c:ext>
            </c:extLst>
          </c:dPt>
          <c:dPt>
            <c:idx val="7"/>
            <c:bubble3D val="0"/>
            <c:extLst>
              <c:ext xmlns:c16="http://schemas.microsoft.com/office/drawing/2014/chart" uri="{C3380CC4-5D6E-409C-BE32-E72D297353CC}">
                <c16:uniqueId val="{0000000C-0EB4-43E2-A21F-04EE7880BE2E}"/>
              </c:ext>
            </c:extLst>
          </c:dPt>
          <c:dLbls>
            <c:dLbl>
              <c:idx val="2"/>
              <c:layout/>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EB4-43E2-A21F-04EE7880BE2E}"/>
                </c:ext>
              </c:extLst>
            </c:dLbl>
            <c:dLbl>
              <c:idx val="3"/>
              <c:layout/>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EB4-43E2-A21F-04EE7880BE2E}"/>
                </c:ext>
              </c:extLst>
            </c:dLbl>
            <c:dLbl>
              <c:idx val="5"/>
              <c:layout/>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EB4-43E2-A21F-04EE7880BE2E}"/>
                </c:ext>
              </c:extLst>
            </c:dLbl>
            <c:dLbl>
              <c:idx val="6"/>
              <c:layout/>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EB4-43E2-A21F-04EE7880BE2E}"/>
                </c:ext>
              </c:extLst>
            </c:dLbl>
            <c:dLbl>
              <c:idx val="7"/>
              <c:layout/>
              <c:dLblPos val="outEnd"/>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EB4-43E2-A21F-04EE7880BE2E}"/>
                </c:ext>
              </c:extLst>
            </c:dLbl>
            <c:numFmt formatCode="#,##0.00" sourceLinked="0"/>
            <c:spPr>
              <a:noFill/>
              <a:ln w="25400">
                <a:noFill/>
              </a:ln>
            </c:spPr>
            <c:txPr>
              <a:bodyPr/>
              <a:lstStyle/>
              <a:p>
                <a:pPr>
                  <a:defRPr sz="9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8"/>
              <c:pt idx="0">
                <c:v>Sedes Regionales</c:v>
              </c:pt>
              <c:pt idx="1">
                <c:v>Artes y letras</c:v>
              </c:pt>
              <c:pt idx="2">
                <c:v>Cs. Socilaes</c:v>
              </c:pt>
              <c:pt idx="3">
                <c:v>Ing. y Arquitectura</c:v>
              </c:pt>
              <c:pt idx="4">
                <c:v>Salud</c:v>
              </c:pt>
              <c:pt idx="5">
                <c:v>Ofic. Administrativa</c:v>
              </c:pt>
              <c:pt idx="6">
                <c:v>Cs. Básicas</c:v>
              </c:pt>
              <c:pt idx="7">
                <c:v>Cs. Agroalimentarias</c:v>
              </c:pt>
            </c:strLit>
          </c:cat>
          <c:val>
            <c:numLit>
              <c:formatCode>General</c:formatCode>
              <c:ptCount val="8"/>
              <c:pt idx="0">
                <c:v>44.800000000000004</c:v>
              </c:pt>
              <c:pt idx="1">
                <c:v>23.200000000000003</c:v>
              </c:pt>
              <c:pt idx="2">
                <c:v>8</c:v>
              </c:pt>
              <c:pt idx="3">
                <c:v>5.6000000000000005</c:v>
              </c:pt>
              <c:pt idx="4">
                <c:v>5.6000000000000005</c:v>
              </c:pt>
              <c:pt idx="5">
                <c:v>8.7999999999999989</c:v>
              </c:pt>
              <c:pt idx="6">
                <c:v>4</c:v>
              </c:pt>
              <c:pt idx="7">
                <c:v>0</c:v>
              </c:pt>
            </c:numLit>
          </c:val>
          <c:extLst>
            <c:ext xmlns:c16="http://schemas.microsoft.com/office/drawing/2014/chart" uri="{C3380CC4-5D6E-409C-BE32-E72D297353CC}">
              <c16:uniqueId val="{0000000D-0EB4-43E2-A21F-04EE7880BE2E}"/>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cap="rnd">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2133014623172104"/>
          <c:y val="4.7189702908084122E-2"/>
        </c:manualLayout>
      </c:layout>
      <c:overlay val="0"/>
    </c:title>
    <c:autoTitleDeleted val="0"/>
    <c:plotArea>
      <c:layout>
        <c:manualLayout>
          <c:layoutTarget val="inner"/>
          <c:xMode val="edge"/>
          <c:yMode val="edge"/>
          <c:x val="9.3595489912873323E-2"/>
          <c:y val="0.24702911218666473"/>
          <c:w val="0.89707293145733835"/>
          <c:h val="0.60539791016688949"/>
        </c:manualLayout>
      </c:layout>
      <c:barChart>
        <c:barDir val="bar"/>
        <c:grouping val="clustered"/>
        <c:varyColors val="0"/>
        <c:ser>
          <c:idx val="1"/>
          <c:order val="0"/>
          <c:tx>
            <c:v>I ciclo</c:v>
          </c:tx>
          <c:spPr>
            <a:solidFill>
              <a:schemeClr val="accent1">
                <a:lumMod val="40000"/>
                <a:lumOff val="60000"/>
              </a:schemeClr>
            </a:solidFill>
            <a:ln>
              <a:solidFill>
                <a:srgbClr val="0070C0"/>
              </a:solidFill>
            </a:ln>
          </c:spPr>
          <c:invertIfNegative val="0"/>
          <c:dLbls>
            <c:numFmt formatCode="#,##0" sourceLinked="0"/>
            <c:spPr>
              <a:noFill/>
              <a:ln w="25400">
                <a:noFill/>
              </a:ln>
            </c:spPr>
            <c:txPr>
              <a:bodyPr wrap="square" lIns="38100" tIns="19050" rIns="38100" bIns="19050" anchor="ctr">
                <a:spAutoFit/>
              </a:bodyPr>
              <a:lstStyle/>
              <a:p>
                <a:pPr>
                  <a:defRPr sz="900">
                    <a:latin typeface="Times New Roman" panose="02020603050405020304" pitchFamily="18" charset="0"/>
                    <a:cs typeface="Times New Roman" panose="02020603050405020304" pitchFamily="18" charset="0"/>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
              <c:pt idx="0">
                <c:v>  Primaria incompleta</c:v>
              </c:pt>
              <c:pt idx="1">
                <c:v>   Primaria completa</c:v>
              </c:pt>
              <c:pt idx="2">
                <c:v>  Secundaria incompleta</c:v>
              </c:pt>
              <c:pt idx="3">
                <c:v>  Secundaria completa</c:v>
              </c:pt>
              <c:pt idx="4">
                <c:v>   Parauniversitaria</c:v>
              </c:pt>
              <c:pt idx="5">
                <c:v>   Universitaria incompleta</c:v>
              </c:pt>
              <c:pt idx="6">
                <c:v>   Universitaria completa</c:v>
              </c:pt>
              <c:pt idx="7">
                <c:v>   No se indica</c:v>
              </c:pt>
            </c:strLit>
          </c:cat>
          <c:val>
            <c:numLit>
              <c:formatCode>General</c:formatCode>
              <c:ptCount val="8"/>
              <c:pt idx="0">
                <c:v>74</c:v>
              </c:pt>
              <c:pt idx="1">
                <c:v>131</c:v>
              </c:pt>
              <c:pt idx="2">
                <c:v>189</c:v>
              </c:pt>
              <c:pt idx="3">
                <c:v>332</c:v>
              </c:pt>
              <c:pt idx="4">
                <c:v>181</c:v>
              </c:pt>
              <c:pt idx="5">
                <c:v>417</c:v>
              </c:pt>
              <c:pt idx="6">
                <c:v>1181</c:v>
              </c:pt>
              <c:pt idx="7">
                <c:v>36</c:v>
              </c:pt>
            </c:numLit>
          </c:val>
          <c:extLst>
            <c:ext xmlns:c16="http://schemas.microsoft.com/office/drawing/2014/chart" uri="{C3380CC4-5D6E-409C-BE32-E72D297353CC}">
              <c16:uniqueId val="{00000000-9BE3-42B9-801E-41B2603D1493}"/>
            </c:ext>
          </c:extLst>
        </c:ser>
        <c:ser>
          <c:idx val="0"/>
          <c:order val="1"/>
          <c:tx>
            <c:v>II ciclo</c:v>
          </c:tx>
          <c:spPr>
            <a:solidFill>
              <a:schemeClr val="accent2">
                <a:lumMod val="40000"/>
                <a:lumOff val="60000"/>
              </a:schemeClr>
            </a:solidFill>
            <a:ln>
              <a:solidFill>
                <a:schemeClr val="accent6"/>
              </a:solidFill>
            </a:ln>
          </c:spPr>
          <c:invertIfNegative val="0"/>
          <c:dLbls>
            <c:numFmt formatCode="#,##0" sourceLinked="0"/>
            <c:spPr>
              <a:noFill/>
              <a:ln w="25400">
                <a:noFill/>
              </a:ln>
              <a:scene3d>
                <a:camera prst="orthographicFront"/>
                <a:lightRig rig="threePt" dir="t"/>
              </a:scene3d>
              <a:sp3d>
                <a:bevelT w="6350"/>
              </a:sp3d>
            </c:spPr>
            <c:txPr>
              <a:bodyPr wrap="square" lIns="38100" tIns="19050" rIns="38100" bIns="19050" anchor="ctr">
                <a:spAutoFit/>
              </a:bodyPr>
              <a:lstStyle/>
              <a:p>
                <a:pPr>
                  <a:defRPr sz="900">
                    <a:latin typeface="Times New Roman" panose="02020603050405020304" pitchFamily="18" charset="0"/>
                    <a:cs typeface="Times New Roman" panose="02020603050405020304" pitchFamily="18" charset="0"/>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
              <c:pt idx="0">
                <c:v>  Primaria incompleta</c:v>
              </c:pt>
              <c:pt idx="1">
                <c:v>   Primaria completa</c:v>
              </c:pt>
              <c:pt idx="2">
                <c:v>  Secundaria incompleta</c:v>
              </c:pt>
              <c:pt idx="3">
                <c:v>  Secundaria completa</c:v>
              </c:pt>
              <c:pt idx="4">
                <c:v>   Parauniversitaria</c:v>
              </c:pt>
              <c:pt idx="5">
                <c:v>   Universitaria incompleta</c:v>
              </c:pt>
              <c:pt idx="6">
                <c:v>   Universitaria completa</c:v>
              </c:pt>
              <c:pt idx="7">
                <c:v>   No se indica</c:v>
              </c:pt>
            </c:strLit>
          </c:cat>
          <c:val>
            <c:numLit>
              <c:formatCode>General</c:formatCode>
              <c:ptCount val="8"/>
              <c:pt idx="0">
                <c:v>67</c:v>
              </c:pt>
              <c:pt idx="1">
                <c:v>124</c:v>
              </c:pt>
              <c:pt idx="2">
                <c:v>156</c:v>
              </c:pt>
              <c:pt idx="3">
                <c:v>320</c:v>
              </c:pt>
              <c:pt idx="4">
                <c:v>160</c:v>
              </c:pt>
              <c:pt idx="5">
                <c:v>383</c:v>
              </c:pt>
              <c:pt idx="6">
                <c:v>1107</c:v>
              </c:pt>
              <c:pt idx="7">
                <c:v>45</c:v>
              </c:pt>
            </c:numLit>
          </c:val>
          <c:extLst>
            <c:ext xmlns:c16="http://schemas.microsoft.com/office/drawing/2014/chart" uri="{C3380CC4-5D6E-409C-BE32-E72D297353CC}">
              <c16:uniqueId val="{00000001-9BE3-42B9-801E-41B2603D1493}"/>
            </c:ext>
          </c:extLst>
        </c:ser>
        <c:dLbls>
          <c:showLegendKey val="0"/>
          <c:showVal val="0"/>
          <c:showCatName val="0"/>
          <c:showSerName val="0"/>
          <c:showPercent val="0"/>
          <c:showBubbleSize val="0"/>
        </c:dLbls>
        <c:gapWidth val="35"/>
        <c:axId val="-1316456784"/>
        <c:axId val="-1316463312"/>
      </c:barChart>
      <c:catAx>
        <c:axId val="-1316456784"/>
        <c:scaling>
          <c:orientation val="minMax"/>
        </c:scaling>
        <c:delete val="0"/>
        <c:axPos val="l"/>
        <c:numFmt formatCode="General" sourceLinked="1"/>
        <c:majorTickMark val="out"/>
        <c:minorTickMark val="out"/>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316463312"/>
        <c:crossesAt val="0"/>
        <c:auto val="1"/>
        <c:lblAlgn val="ctr"/>
        <c:lblOffset val="100"/>
        <c:noMultiLvlLbl val="0"/>
      </c:catAx>
      <c:valAx>
        <c:axId val="-1316463312"/>
        <c:scaling>
          <c:orientation val="minMax"/>
        </c:scaling>
        <c:delete val="0"/>
        <c:axPos val="b"/>
        <c:numFmt formatCode="General" sourceLinked="0"/>
        <c:majorTickMark val="out"/>
        <c:minorTickMark val="out"/>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R"/>
          </a:p>
        </c:txPr>
        <c:crossAx val="-1316456784"/>
        <c:crosses val="autoZero"/>
        <c:crossBetween val="between"/>
        <c:majorUnit val="250"/>
      </c:valAx>
      <c:spPr>
        <a:ln>
          <a:solidFill>
            <a:schemeClr val="bg1">
              <a:lumMod val="85000"/>
            </a:schemeClr>
          </a:solidFill>
        </a:ln>
      </c:spPr>
    </c:plotArea>
    <c:legend>
      <c:legendPos val="r"/>
      <c:layout>
        <c:manualLayout>
          <c:xMode val="edge"/>
          <c:yMode val="edge"/>
          <c:x val="0.81481599365739821"/>
          <c:y val="0.93944954128440372"/>
          <c:w val="0.12000017361136228"/>
          <c:h val="3.3027522935779818E-2"/>
        </c:manualLayout>
      </c:layout>
      <c:overlay val="0"/>
      <c:spPr>
        <a:ln w="3175" cap="rnd" cmpd="dbl">
          <a:solidFill>
            <a:schemeClr val="bg1">
              <a:lumMod val="85000"/>
            </a:schemeClr>
          </a:solidFill>
        </a:ln>
      </c:spPr>
      <c:txPr>
        <a:bodyPr/>
        <a:lstStyle/>
        <a:p>
          <a:pPr>
            <a:defRPr sz="630" b="0" i="0" u="none" strike="noStrike" baseline="0">
              <a:solidFill>
                <a:srgbClr val="000000"/>
              </a:solidFill>
              <a:latin typeface="Arial"/>
              <a:ea typeface="Arial"/>
              <a:cs typeface="Arial"/>
            </a:defRPr>
          </a:pPr>
          <a:endParaRPr lang="es-CR"/>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8</xdr:col>
      <xdr:colOff>723900</xdr:colOff>
      <xdr:row>31</xdr:row>
      <xdr:rowOff>47625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9525</xdr:rowOff>
    </xdr:from>
    <xdr:to>
      <xdr:col>9</xdr:col>
      <xdr:colOff>304800</xdr:colOff>
      <xdr:row>31</xdr:row>
      <xdr:rowOff>152400</xdr:rowOff>
    </xdr:to>
    <xdr:graphicFrame macro="">
      <xdr:nvGraphicFramePr>
        <xdr:cNvPr id="2"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0.08713</cdr:x>
      <cdr:y>0.11863</cdr:y>
    </cdr:from>
    <cdr:to>
      <cdr:x>0.78787</cdr:x>
      <cdr:y>0.24818</cdr:y>
    </cdr:to>
    <cdr:sp macro="" textlink="">
      <cdr:nvSpPr>
        <cdr:cNvPr id="3" name="2 CuadroTexto"/>
        <cdr:cNvSpPr txBox="1"/>
      </cdr:nvSpPr>
      <cdr:spPr>
        <a:xfrm xmlns:a="http://schemas.openxmlformats.org/drawingml/2006/main">
          <a:off x="504824" y="476250"/>
          <a:ext cx="4067175"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0.07074</cdr:x>
      <cdr:y>0.15368</cdr:y>
    </cdr:from>
    <cdr:to>
      <cdr:x>0.80263</cdr:x>
      <cdr:y>0.29843</cdr:y>
    </cdr:to>
    <cdr:sp macro="" textlink="">
      <cdr:nvSpPr>
        <cdr:cNvPr id="4" name="3 CuadroTexto"/>
        <cdr:cNvSpPr txBox="1"/>
      </cdr:nvSpPr>
      <cdr:spPr>
        <a:xfrm xmlns:a="http://schemas.openxmlformats.org/drawingml/2006/main">
          <a:off x="409574" y="619125"/>
          <a:ext cx="4248151"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0.13829</cdr:x>
      <cdr:y>0.09242</cdr:y>
    </cdr:from>
    <cdr:to>
      <cdr:x>0.94932</cdr:x>
      <cdr:y>0.23331</cdr:y>
    </cdr:to>
    <cdr:sp macro="" textlink="">
      <cdr:nvSpPr>
        <cdr:cNvPr id="5" name="4 CuadroTexto"/>
        <cdr:cNvSpPr txBox="1"/>
      </cdr:nvSpPr>
      <cdr:spPr>
        <a:xfrm xmlns:a="http://schemas.openxmlformats.org/drawingml/2006/main">
          <a:off x="888881" y="490405"/>
          <a:ext cx="5215767" cy="7383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R" sz="1700">
              <a:latin typeface="Times New Roman" pitchFamily="18" charset="0"/>
              <a:cs typeface="Times New Roman" pitchFamily="18" charset="0"/>
            </a:rPr>
            <a:t>Distribución absoluta de los estudiantes matriculados</a:t>
          </a:r>
        </a:p>
        <a:p xmlns:a="http://schemas.openxmlformats.org/drawingml/2006/main">
          <a:pPr algn="ctr"/>
          <a:r>
            <a:rPr lang="es-CR" sz="1700">
              <a:latin typeface="Times New Roman" pitchFamily="18" charset="0"/>
              <a:cs typeface="Times New Roman" pitchFamily="18" charset="0"/>
            </a:rPr>
            <a:t>por el PIAM  por ciclo lectivo y escolaridad.</a:t>
          </a:r>
        </a:p>
      </cdr:txBody>
    </cdr:sp>
  </cdr:relSizeAnchor>
  <cdr:relSizeAnchor xmlns:cdr="http://schemas.openxmlformats.org/drawingml/2006/chartDrawing">
    <cdr:from>
      <cdr:x>0.00538</cdr:x>
      <cdr:y>0.00621</cdr:y>
    </cdr:from>
    <cdr:to>
      <cdr:x>0.19985</cdr:x>
      <cdr:y>0.09058</cdr:y>
    </cdr:to>
    <cdr:sp macro="" textlink="">
      <cdr:nvSpPr>
        <cdr:cNvPr id="6" name="5 CuadroTexto"/>
        <cdr:cNvSpPr txBox="1"/>
      </cdr:nvSpPr>
      <cdr:spPr>
        <a:xfrm xmlns:a="http://schemas.openxmlformats.org/drawingml/2006/main">
          <a:off x="31126" y="28585"/>
          <a:ext cx="1178537" cy="4476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Gráfico AS 5</a:t>
          </a:r>
        </a:p>
      </cdr:txBody>
    </cdr:sp>
  </cdr:relSizeAnchor>
  <cdr:relSizeAnchor xmlns:cdr="http://schemas.openxmlformats.org/drawingml/2006/chartDrawing">
    <cdr:from>
      <cdr:x>0.02041</cdr:x>
      <cdr:y>0.92546</cdr:y>
    </cdr:from>
    <cdr:to>
      <cdr:x>0.23886</cdr:x>
      <cdr:y>0.98261</cdr:y>
    </cdr:to>
    <cdr:sp macro="" textlink="">
      <cdr:nvSpPr>
        <cdr:cNvPr id="7" name="6 CuadroTexto"/>
        <cdr:cNvSpPr txBox="1"/>
      </cdr:nvSpPr>
      <cdr:spPr>
        <a:xfrm xmlns:a="http://schemas.openxmlformats.org/drawingml/2006/main">
          <a:off x="123824" y="4629151"/>
          <a:ext cx="1323975"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000">
              <a:latin typeface="Times New Roman" pitchFamily="18" charset="0"/>
              <a:cs typeface="Times New Roman" pitchFamily="18" charset="0"/>
            </a:rPr>
            <a:t>Fuente: Cuadro</a:t>
          </a:r>
          <a:r>
            <a:rPr lang="es-CR" sz="1000" baseline="0">
              <a:latin typeface="Times New Roman" pitchFamily="18" charset="0"/>
              <a:cs typeface="Times New Roman" pitchFamily="18" charset="0"/>
            </a:rPr>
            <a:t> AS10</a:t>
          </a:r>
          <a:endParaRPr lang="es-CR" sz="1000">
            <a:latin typeface="Times New Roman" pitchFamily="18" charset="0"/>
            <a:cs typeface="Times New Roman" pitchFamily="18" charset="0"/>
          </a:endParaRPr>
        </a:p>
      </cdr:txBody>
    </cdr:sp>
  </cdr:relSizeAnchor>
  <cdr:relSizeAnchor xmlns:cdr="http://schemas.openxmlformats.org/drawingml/2006/chartDrawing">
    <cdr:from>
      <cdr:x>0.04867</cdr:x>
      <cdr:y>0.81591</cdr:y>
    </cdr:from>
    <cdr:to>
      <cdr:x>0.19985</cdr:x>
      <cdr:y>0.92737</cdr:y>
    </cdr:to>
    <cdr:sp macro="" textlink="">
      <cdr:nvSpPr>
        <cdr:cNvPr id="8" name="7 CuadroTexto"/>
        <cdr:cNvSpPr txBox="1"/>
      </cdr:nvSpPr>
      <cdr:spPr>
        <a:xfrm xmlns:a="http://schemas.openxmlformats.org/drawingml/2006/main">
          <a:off x="295275" y="4086225"/>
          <a:ext cx="914400" cy="5524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352425</xdr:colOff>
      <xdr:row>5</xdr:row>
      <xdr:rowOff>152400</xdr:rowOff>
    </xdr:from>
    <xdr:to>
      <xdr:col>0</xdr:col>
      <xdr:colOff>790575</xdr:colOff>
      <xdr:row>10</xdr:row>
      <xdr:rowOff>9525</xdr:rowOff>
    </xdr:to>
    <xdr:sp macro="" textlink="">
      <xdr:nvSpPr>
        <xdr:cNvPr id="2" name="Line 3"/>
        <xdr:cNvSpPr>
          <a:spLocks noChangeShapeType="1"/>
        </xdr:cNvSpPr>
      </xdr:nvSpPr>
      <xdr:spPr bwMode="auto">
        <a:xfrm>
          <a:off x="352425" y="962025"/>
          <a:ext cx="43815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0.03702</cdr:x>
      <cdr:y>0.09635</cdr:y>
    </cdr:from>
    <cdr:to>
      <cdr:x>0.94357</cdr:x>
      <cdr:y>0.22796</cdr:y>
    </cdr:to>
    <cdr:sp macro="" textlink="">
      <cdr:nvSpPr>
        <cdr:cNvPr id="2" name="1 CuadroTexto"/>
        <cdr:cNvSpPr txBox="1"/>
      </cdr:nvSpPr>
      <cdr:spPr>
        <a:xfrm xmlns:a="http://schemas.openxmlformats.org/drawingml/2006/main">
          <a:off x="257175" y="400051"/>
          <a:ext cx="6172200"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8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Acción Social</a:t>
          </a:r>
          <a:r>
            <a:rPr lang="es-CR" sz="1800">
              <a:latin typeface="Times New Roman" pitchFamily="18" charset="0"/>
              <a:cs typeface="Times New Roman" pitchFamily="18" charset="0"/>
            </a:rPr>
            <a:t>. </a:t>
          </a:r>
        </a:p>
      </cdr:txBody>
    </cdr:sp>
  </cdr:relSizeAnchor>
  <cdr:relSizeAnchor xmlns:cdr="http://schemas.openxmlformats.org/drawingml/2006/chartDrawing">
    <cdr:from>
      <cdr:x>0.68761</cdr:x>
      <cdr:y>0.50728</cdr:y>
    </cdr:from>
    <cdr:to>
      <cdr:x>0.78902</cdr:x>
      <cdr:y>0.55038</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0.03226</cdr:x>
      <cdr:y>0.90643</cdr:y>
    </cdr:from>
    <cdr:to>
      <cdr:x>0.25149</cdr:x>
      <cdr:y>0.97566</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AS1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0.00965</cdr:x>
      <cdr:y>0.0229</cdr:y>
    </cdr:from>
    <cdr:to>
      <cdr:x>0.22501</cdr:x>
      <cdr:y>0.08564</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AS</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885825</xdr:colOff>
      <xdr:row>4</xdr:row>
      <xdr:rowOff>200025</xdr:rowOff>
    </xdr:from>
    <xdr:to>
      <xdr:col>0</xdr:col>
      <xdr:colOff>1524000</xdr:colOff>
      <xdr:row>9</xdr:row>
      <xdr:rowOff>9525</xdr:rowOff>
    </xdr:to>
    <xdr:sp macro="" textlink="">
      <xdr:nvSpPr>
        <xdr:cNvPr id="2" name="Line 2"/>
        <xdr:cNvSpPr>
          <a:spLocks noChangeShapeType="1"/>
        </xdr:cNvSpPr>
      </xdr:nvSpPr>
      <xdr:spPr bwMode="auto">
        <a:xfrm>
          <a:off x="885825" y="962025"/>
          <a:ext cx="638175"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10</xdr:col>
      <xdr:colOff>695325</xdr:colOff>
      <xdr:row>34</xdr:row>
      <xdr:rowOff>152400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0.02129</cdr:x>
      <cdr:y>0.9265</cdr:y>
    </cdr:from>
    <cdr:to>
      <cdr:x>0.24544</cdr:x>
      <cdr:y>0.98181</cdr:y>
    </cdr:to>
    <cdr:sp macro="" textlink="">
      <cdr:nvSpPr>
        <cdr:cNvPr id="2" name="1 CuadroTexto"/>
        <cdr:cNvSpPr txBox="1"/>
      </cdr:nvSpPr>
      <cdr:spPr>
        <a:xfrm xmlns:a="http://schemas.openxmlformats.org/drawingml/2006/main">
          <a:off x="142875" y="5000624"/>
          <a:ext cx="15240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a:t>
          </a:r>
          <a:r>
            <a:rPr lang="es-CR" sz="800" baseline="0">
              <a:latin typeface="Times New Roman" pitchFamily="18" charset="0"/>
              <a:cs typeface="Times New Roman" pitchFamily="18" charset="0"/>
            </a:rPr>
            <a:t> Cuadro  AS 2</a:t>
          </a:r>
          <a:endParaRPr lang="es-CR" sz="800">
            <a:latin typeface="Times New Roman" pitchFamily="18" charset="0"/>
            <a:cs typeface="Times New Roman" pitchFamily="18" charset="0"/>
          </a:endParaRPr>
        </a:p>
      </cdr:txBody>
    </cdr:sp>
  </cdr:relSizeAnchor>
  <cdr:relSizeAnchor xmlns:cdr="http://schemas.openxmlformats.org/drawingml/2006/chartDrawing">
    <cdr:from>
      <cdr:x>0.21714</cdr:x>
      <cdr:y>0.05075</cdr:y>
    </cdr:from>
    <cdr:to>
      <cdr:x>0.35228</cdr:x>
      <cdr:y>0.20543</cdr:y>
    </cdr:to>
    <cdr:sp macro="" textlink="">
      <cdr:nvSpPr>
        <cdr:cNvPr id="3" name="2 CuadroTexto"/>
        <cdr:cNvSpPr txBox="1"/>
      </cdr:nvSpPr>
      <cdr:spPr>
        <a:xfrm xmlns:a="http://schemas.openxmlformats.org/drawingml/2006/main">
          <a:off x="1476375" y="30479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0.02896</cdr:x>
      <cdr:y>0.05684</cdr:y>
    </cdr:from>
    <cdr:to>
      <cdr:x>0.1641</cdr:x>
      <cdr:y>0.10507</cdr:y>
    </cdr:to>
    <cdr:sp macro="" textlink="">
      <cdr:nvSpPr>
        <cdr:cNvPr id="4" name="3 CuadroTexto"/>
        <cdr:cNvSpPr txBox="1"/>
      </cdr:nvSpPr>
      <cdr:spPr>
        <a:xfrm xmlns:a="http://schemas.openxmlformats.org/drawingml/2006/main">
          <a:off x="200025" y="342900"/>
          <a:ext cx="91440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0.23892</cdr:x>
      <cdr:y>0.01976</cdr:y>
    </cdr:from>
    <cdr:to>
      <cdr:x>0.83896</cdr:x>
      <cdr:y>0.06776</cdr:y>
    </cdr:to>
    <cdr:sp macro="" textlink="">
      <cdr:nvSpPr>
        <cdr:cNvPr id="5" name="4 CuadroTexto"/>
        <cdr:cNvSpPr txBox="1"/>
      </cdr:nvSpPr>
      <cdr:spPr>
        <a:xfrm xmlns:a="http://schemas.openxmlformats.org/drawingml/2006/main">
          <a:off x="1619249" y="114300"/>
          <a:ext cx="4076701"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 Universitario  2018</a:t>
          </a:r>
        </a:p>
      </cdr:txBody>
    </cdr:sp>
  </cdr:relSizeAnchor>
  <cdr:relSizeAnchor xmlns:cdr="http://schemas.openxmlformats.org/drawingml/2006/chartDrawing">
    <cdr:from>
      <cdr:x>0.00758</cdr:x>
      <cdr:y>0.01367</cdr:y>
    </cdr:from>
    <cdr:to>
      <cdr:x>0.21318</cdr:x>
      <cdr:y>0.06776</cdr:y>
    </cdr:to>
    <cdr:sp macro="" textlink="">
      <cdr:nvSpPr>
        <cdr:cNvPr id="6" name="5 CuadroTexto"/>
        <cdr:cNvSpPr txBox="1"/>
      </cdr:nvSpPr>
      <cdr:spPr>
        <a:xfrm xmlns:a="http://schemas.openxmlformats.org/drawingml/2006/main">
          <a:off x="38099" y="76200"/>
          <a:ext cx="1409701"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Gráfico AS2</a:t>
          </a:r>
        </a:p>
      </cdr:txBody>
    </cdr:sp>
  </cdr:relSizeAnchor>
  <cdr:relSizeAnchor xmlns:cdr="http://schemas.openxmlformats.org/drawingml/2006/chartDrawing">
    <cdr:from>
      <cdr:x>0.49926</cdr:x>
      <cdr:y>0.48526</cdr:y>
    </cdr:from>
    <cdr:to>
      <cdr:x>0.55101</cdr:x>
      <cdr:y>0.51672</cdr:y>
    </cdr:to>
    <cdr:sp macro="" textlink="">
      <cdr:nvSpPr>
        <cdr:cNvPr id="57350" name="Text Box 6"/>
        <cdr:cNvSpPr txBox="1">
          <a:spLocks xmlns:a="http://schemas.openxmlformats.org/drawingml/2006/main" noChangeArrowheads="1"/>
        </cdr:cNvSpPr>
      </cdr:nvSpPr>
      <cdr:spPr bwMode="auto">
        <a:xfrm xmlns:a="http://schemas.openxmlformats.org/drawingml/2006/main">
          <a:off x="3316094" y="2834076"/>
          <a:ext cx="345179" cy="1783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s-C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28575</xdr:colOff>
      <xdr:row>0</xdr:row>
      <xdr:rowOff>9525</xdr:rowOff>
    </xdr:from>
    <xdr:to>
      <xdr:col>8</xdr:col>
      <xdr:colOff>733425</xdr:colOff>
      <xdr:row>30</xdr:row>
      <xdr:rowOff>152400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0.09499</cdr:y>
    </cdr:from>
    <cdr:to>
      <cdr:x>1</cdr:x>
      <cdr:y>0.23343</cdr:y>
    </cdr:to>
    <cdr:sp macro="" textlink="">
      <cdr:nvSpPr>
        <cdr:cNvPr id="2" name="1 CuadroTexto"/>
        <cdr:cNvSpPr txBox="1"/>
      </cdr:nvSpPr>
      <cdr:spPr>
        <a:xfrm xmlns:a="http://schemas.openxmlformats.org/drawingml/2006/main">
          <a:off x="0" y="477683"/>
          <a:ext cx="6800850" cy="6978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baseline="0">
              <a:latin typeface="Times New Roman" pitchFamily="18" charset="0"/>
              <a:cs typeface="Times New Roman" pitchFamily="18" charset="0"/>
            </a:rPr>
            <a:t>Distribución relativa de los proyectos de</a:t>
          </a:r>
        </a:p>
        <a:p xmlns:a="http://schemas.openxmlformats.org/drawingml/2006/main">
          <a:pPr algn="ctr">
            <a:lnSpc>
              <a:spcPts val="1700"/>
            </a:lnSpc>
          </a:pPr>
          <a:r>
            <a:rPr lang="es-CR" sz="1800" baseline="0">
              <a:latin typeface="Times New Roman" pitchFamily="18" charset="0"/>
              <a:cs typeface="Times New Roman" pitchFamily="18" charset="0"/>
            </a:rPr>
            <a:t>     Trabajo Comunal Universitario, por área</a:t>
          </a:r>
          <a:endParaRPr lang="es-CR" sz="1800">
            <a:latin typeface="Times New Roman" pitchFamily="18" charset="0"/>
            <a:cs typeface="Times New Roman" pitchFamily="18" charset="0"/>
          </a:endParaRPr>
        </a:p>
      </cdr:txBody>
    </cdr:sp>
  </cdr:relSizeAnchor>
  <cdr:relSizeAnchor xmlns:cdr="http://schemas.openxmlformats.org/drawingml/2006/chartDrawing">
    <cdr:from>
      <cdr:x>0.6886</cdr:x>
      <cdr:y>0.50753</cdr:y>
    </cdr:from>
    <cdr:to>
      <cdr:x>0.79026</cdr:x>
      <cdr:y>0.55112</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0.03176</cdr:x>
      <cdr:y>0.90497</cdr:y>
    </cdr:from>
    <cdr:to>
      <cdr:x>0.25174</cdr:x>
      <cdr:y>0.97738</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AS4</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0.01524</cdr:x>
      <cdr:y>0.02125</cdr:y>
    </cdr:from>
    <cdr:to>
      <cdr:x>0.23035</cdr:x>
      <cdr:y>0.08423</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AS3</a:t>
          </a:r>
        </a:p>
      </cdr:txBody>
    </cdr:sp>
  </cdr:relSizeAnchor>
  <cdr:relSizeAnchor xmlns:cdr="http://schemas.openxmlformats.org/drawingml/2006/chartDrawing">
    <cdr:from>
      <cdr:x>0.29832</cdr:x>
      <cdr:y>0.94773</cdr:y>
    </cdr:from>
    <cdr:to>
      <cdr:x>0.73208</cdr:x>
      <cdr:y>0.98482</cdr:y>
    </cdr:to>
    <cdr:sp macro="" textlink="">
      <cdr:nvSpPr>
        <cdr:cNvPr id="5" name="4 CuadroTexto"/>
        <cdr:cNvSpPr txBox="1"/>
      </cdr:nvSpPr>
      <cdr:spPr>
        <a:xfrm xmlns:a="http://schemas.openxmlformats.org/drawingml/2006/main">
          <a:off x="2028843" y="4676785"/>
          <a:ext cx="2943208" cy="2381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900"/>
            <a:t>Nota: En las Sedes</a:t>
          </a:r>
          <a:r>
            <a:rPr lang="es-CR" sz="900" baseline="0"/>
            <a:t> Regionales se incluye Recinto de Golfito </a:t>
          </a:r>
          <a:endParaRPr lang="es-CR"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28575</xdr:rowOff>
    </xdr:from>
    <xdr:to>
      <xdr:col>9</xdr:col>
      <xdr:colOff>47625</xdr:colOff>
      <xdr:row>31</xdr:row>
      <xdr:rowOff>9525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0.0996</cdr:y>
    </cdr:from>
    <cdr:to>
      <cdr:x>1</cdr:x>
      <cdr:y>0.20874</cdr:y>
    </cdr:to>
    <cdr:sp macro="" textlink="">
      <cdr:nvSpPr>
        <cdr:cNvPr id="2" name="1 CuadroTexto"/>
        <cdr:cNvSpPr txBox="1"/>
      </cdr:nvSpPr>
      <cdr:spPr>
        <a:xfrm xmlns:a="http://schemas.openxmlformats.org/drawingml/2006/main">
          <a:off x="0" y="586272"/>
          <a:ext cx="6905625" cy="642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baseline="0">
              <a:latin typeface="Times New Roman" pitchFamily="18" charset="0"/>
              <a:cs typeface="Times New Roman" pitchFamily="18" charset="0"/>
            </a:rPr>
            <a:t>Distribución relativa de los proyectos de</a:t>
          </a:r>
        </a:p>
        <a:p xmlns:a="http://schemas.openxmlformats.org/drawingml/2006/main">
          <a:pPr algn="ctr">
            <a:lnSpc>
              <a:spcPts val="1800"/>
            </a:lnSpc>
          </a:pPr>
          <a:r>
            <a:rPr lang="es-CR" sz="1800" baseline="0">
              <a:latin typeface="Times New Roman" pitchFamily="18" charset="0"/>
              <a:cs typeface="Times New Roman" pitchFamily="18" charset="0"/>
            </a:rPr>
            <a:t>     Extención Cultural, por área</a:t>
          </a:r>
          <a:endParaRPr lang="es-CR" sz="1800">
            <a:latin typeface="Times New Roman" pitchFamily="18" charset="0"/>
            <a:cs typeface="Times New Roman" pitchFamily="18" charset="0"/>
          </a:endParaRPr>
        </a:p>
      </cdr:txBody>
    </cdr:sp>
  </cdr:relSizeAnchor>
  <cdr:relSizeAnchor xmlns:cdr="http://schemas.openxmlformats.org/drawingml/2006/chartDrawing">
    <cdr:from>
      <cdr:x>0.6886</cdr:x>
      <cdr:y>0.50777</cdr:y>
    </cdr:from>
    <cdr:to>
      <cdr:x>0.79026</cdr:x>
      <cdr:y>0.55088</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0.03201</cdr:x>
      <cdr:y>0.90644</cdr:y>
    </cdr:from>
    <cdr:to>
      <cdr:x>0.25125</cdr:x>
      <cdr:y>0.97738</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AS6</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0.01499</cdr:x>
      <cdr:y>0.02125</cdr:y>
    </cdr:from>
    <cdr:to>
      <cdr:x>0.22961</cdr:x>
      <cdr:y>0.08423</cdr:y>
    </cdr:to>
    <cdr:sp macro="" textlink="">
      <cdr:nvSpPr>
        <cdr:cNvPr id="6" name="5 CuadroTexto"/>
        <cdr:cNvSpPr txBox="1"/>
      </cdr:nvSpPr>
      <cdr:spPr>
        <a:xfrm xmlns:a="http://schemas.openxmlformats.org/drawingml/2006/main">
          <a:off x="103798" y="106692"/>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AS4</a:t>
          </a:r>
        </a:p>
      </cdr:txBody>
    </cdr:sp>
  </cdr:relSizeAnchor>
  <cdr:relSizeAnchor xmlns:cdr="http://schemas.openxmlformats.org/drawingml/2006/chartDrawing">
    <cdr:from>
      <cdr:x>0.29709</cdr:x>
      <cdr:y>0.94822</cdr:y>
    </cdr:from>
    <cdr:to>
      <cdr:x>0.73183</cdr:x>
      <cdr:y>0.98482</cdr:y>
    </cdr:to>
    <cdr:sp macro="" textlink="">
      <cdr:nvSpPr>
        <cdr:cNvPr id="5" name="4 CuadroTexto"/>
        <cdr:cNvSpPr txBox="1"/>
      </cdr:nvSpPr>
      <cdr:spPr>
        <a:xfrm xmlns:a="http://schemas.openxmlformats.org/drawingml/2006/main">
          <a:off x="2028843" y="4676785"/>
          <a:ext cx="2943208" cy="2381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900"/>
            <a:t>Nota: En las Sedes</a:t>
          </a:r>
          <a:r>
            <a:rPr lang="es-CR" sz="900" baseline="0"/>
            <a:t> Regionales se incluye Recinto de Golfito </a:t>
          </a:r>
          <a:endParaRPr lang="es-CR"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32"/>
  <sheetViews>
    <sheetView workbookViewId="0">
      <selection activeCell="B15" sqref="B15"/>
    </sheetView>
  </sheetViews>
  <sheetFormatPr baseColWidth="10" defaultColWidth="11.44140625" defaultRowHeight="14.4"/>
  <cols>
    <col min="1" max="1" width="7" style="3" customWidth="1"/>
    <col min="2" max="2" width="129.109375" style="2" customWidth="1"/>
    <col min="3" max="16384" width="11.44140625" style="2"/>
  </cols>
  <sheetData>
    <row r="1" spans="1:2" ht="17.399999999999999">
      <c r="A1" s="1" t="s">
        <v>0</v>
      </c>
    </row>
    <row r="2" spans="1:2" ht="15.6">
      <c r="B2" s="4"/>
    </row>
    <row r="3" spans="1:2" ht="33.75" customHeight="1">
      <c r="A3" s="3">
        <v>1</v>
      </c>
      <c r="B3" s="170" t="s">
        <v>1</v>
      </c>
    </row>
    <row r="4" spans="1:2" ht="33.75" customHeight="1">
      <c r="A4" s="3">
        <v>2</v>
      </c>
      <c r="B4" s="170" t="s">
        <v>2</v>
      </c>
    </row>
    <row r="5" spans="1:2" ht="51" customHeight="1">
      <c r="A5" s="3">
        <v>3</v>
      </c>
      <c r="B5" s="170" t="s">
        <v>375</v>
      </c>
    </row>
    <row r="6" spans="1:2" ht="66" customHeight="1">
      <c r="A6" s="3">
        <v>4</v>
      </c>
      <c r="B6" s="170" t="s">
        <v>376</v>
      </c>
    </row>
    <row r="7" spans="1:2" ht="67.5" customHeight="1">
      <c r="A7" s="3">
        <v>5</v>
      </c>
      <c r="B7" s="170" t="s">
        <v>377</v>
      </c>
    </row>
    <row r="8" spans="1:2" ht="18.75" customHeight="1">
      <c r="A8" s="3">
        <v>6</v>
      </c>
      <c r="B8" s="4" t="s">
        <v>3</v>
      </c>
    </row>
    <row r="9" spans="1:2" ht="36" customHeight="1">
      <c r="A9" s="3">
        <v>7</v>
      </c>
      <c r="B9" s="170" t="s">
        <v>4</v>
      </c>
    </row>
    <row r="10" spans="1:2" ht="37.5" customHeight="1">
      <c r="A10" s="3">
        <v>8</v>
      </c>
      <c r="B10" s="170" t="s">
        <v>5</v>
      </c>
    </row>
    <row r="11" spans="1:2" ht="48.75" customHeight="1">
      <c r="A11" s="3">
        <v>9</v>
      </c>
      <c r="B11" s="170" t="s">
        <v>378</v>
      </c>
    </row>
    <row r="12" spans="1:2" ht="47.25" customHeight="1">
      <c r="A12" s="3">
        <v>10</v>
      </c>
      <c r="B12" s="170" t="s">
        <v>379</v>
      </c>
    </row>
    <row r="13" spans="1:2" ht="47.25" customHeight="1">
      <c r="A13" s="3">
        <v>11</v>
      </c>
      <c r="B13" s="170" t="s">
        <v>380</v>
      </c>
    </row>
    <row r="14" spans="1:2" ht="49.5" customHeight="1">
      <c r="A14" s="3">
        <v>12</v>
      </c>
      <c r="B14" s="170" t="s">
        <v>381</v>
      </c>
    </row>
    <row r="15" spans="1:2" ht="49.5" customHeight="1">
      <c r="A15" s="3">
        <v>13</v>
      </c>
      <c r="B15" s="178" t="s">
        <v>392</v>
      </c>
    </row>
    <row r="16" spans="1:2" ht="31.5" customHeight="1">
      <c r="A16" s="3">
        <v>14</v>
      </c>
      <c r="B16" s="170" t="s">
        <v>382</v>
      </c>
    </row>
    <row r="17" spans="1:2" ht="31.5" customHeight="1">
      <c r="A17" s="3">
        <v>15</v>
      </c>
      <c r="B17" s="170" t="s">
        <v>6</v>
      </c>
    </row>
    <row r="18" spans="1:2" ht="48" customHeight="1">
      <c r="A18" s="3">
        <v>16</v>
      </c>
      <c r="B18" s="170" t="s">
        <v>383</v>
      </c>
    </row>
    <row r="19" spans="1:2" ht="21.75" customHeight="1">
      <c r="A19" s="3">
        <v>17</v>
      </c>
      <c r="B19" s="4" t="s">
        <v>7</v>
      </c>
    </row>
    <row r="20" spans="1:2" ht="50.25" customHeight="1">
      <c r="A20" s="3">
        <v>18</v>
      </c>
      <c r="B20" s="170" t="s">
        <v>384</v>
      </c>
    </row>
    <row r="21" spans="1:2" ht="31.5" customHeight="1">
      <c r="A21" s="3">
        <v>19</v>
      </c>
      <c r="B21" s="170" t="s">
        <v>8</v>
      </c>
    </row>
    <row r="22" spans="1:2" ht="18.75" customHeight="1">
      <c r="A22" s="3">
        <v>20</v>
      </c>
      <c r="B22" s="170" t="s">
        <v>9</v>
      </c>
    </row>
    <row r="23" spans="1:2" ht="18.75" customHeight="1">
      <c r="A23" s="3">
        <v>21</v>
      </c>
      <c r="B23" s="170" t="s">
        <v>10</v>
      </c>
    </row>
    <row r="24" spans="1:2" ht="18.75" customHeight="1">
      <c r="A24" s="3">
        <v>22</v>
      </c>
      <c r="B24" s="170" t="s">
        <v>11</v>
      </c>
    </row>
    <row r="25" spans="1:2" ht="18.75" customHeight="1">
      <c r="A25" s="3">
        <v>23</v>
      </c>
      <c r="B25" s="170" t="s">
        <v>12</v>
      </c>
    </row>
    <row r="26" spans="1:2" ht="18.75" customHeight="1">
      <c r="A26" s="3">
        <v>24</v>
      </c>
      <c r="B26" s="170" t="s">
        <v>13</v>
      </c>
    </row>
    <row r="27" spans="1:2" ht="18.75" customHeight="1">
      <c r="A27" s="3">
        <v>25</v>
      </c>
      <c r="B27" s="170" t="s">
        <v>14</v>
      </c>
    </row>
    <row r="28" spans="1:2" ht="18.75" customHeight="1">
      <c r="A28" s="3">
        <v>26</v>
      </c>
      <c r="B28" s="170" t="s">
        <v>15</v>
      </c>
    </row>
    <row r="29" spans="1:2" ht="18" customHeight="1">
      <c r="A29" s="3">
        <v>27</v>
      </c>
      <c r="B29" s="170" t="s">
        <v>16</v>
      </c>
    </row>
    <row r="30" spans="1:2" ht="50.25" customHeight="1">
      <c r="A30" s="3">
        <v>28</v>
      </c>
      <c r="B30" s="170" t="s">
        <v>385</v>
      </c>
    </row>
    <row r="31" spans="1:2" ht="36.75" customHeight="1">
      <c r="A31" s="3">
        <v>29</v>
      </c>
      <c r="B31" s="170" t="s">
        <v>17</v>
      </c>
    </row>
    <row r="32" spans="1:2" ht="15.6">
      <c r="B32" s="4"/>
    </row>
  </sheetData>
  <printOptions horizontalCentered="1"/>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D2" sqref="D2"/>
    </sheetView>
  </sheetViews>
  <sheetFormatPr baseColWidth="10" defaultColWidth="8.88671875" defaultRowHeight="14.4"/>
  <cols>
    <col min="1" max="1" width="37.5546875" style="103" customWidth="1"/>
    <col min="2" max="2" width="3.33203125" style="103" customWidth="1"/>
    <col min="3" max="3" width="15" style="38" customWidth="1"/>
    <col min="4" max="4" width="17.5546875" style="3" customWidth="1"/>
    <col min="5" max="5" width="3.6640625" style="103" customWidth="1"/>
    <col min="6" max="256" width="8.88671875" style="103"/>
    <col min="257" max="257" width="37.5546875" style="103" customWidth="1"/>
    <col min="258" max="258" width="3.33203125" style="103" customWidth="1"/>
    <col min="259" max="259" width="15" style="103" customWidth="1"/>
    <col min="260" max="260" width="17.5546875" style="103" customWidth="1"/>
    <col min="261" max="261" width="3.6640625" style="103" customWidth="1"/>
    <col min="262" max="512" width="8.88671875" style="103"/>
    <col min="513" max="513" width="37.5546875" style="103" customWidth="1"/>
    <col min="514" max="514" width="3.33203125" style="103" customWidth="1"/>
    <col min="515" max="515" width="15" style="103" customWidth="1"/>
    <col min="516" max="516" width="17.5546875" style="103" customWidth="1"/>
    <col min="517" max="517" width="3.6640625" style="103" customWidth="1"/>
    <col min="518" max="768" width="8.88671875" style="103"/>
    <col min="769" max="769" width="37.5546875" style="103" customWidth="1"/>
    <col min="770" max="770" width="3.33203125" style="103" customWidth="1"/>
    <col min="771" max="771" width="15" style="103" customWidth="1"/>
    <col min="772" max="772" width="17.5546875" style="103" customWidth="1"/>
    <col min="773" max="773" width="3.6640625" style="103" customWidth="1"/>
    <col min="774" max="1024" width="8.88671875" style="103"/>
    <col min="1025" max="1025" width="37.5546875" style="103" customWidth="1"/>
    <col min="1026" max="1026" width="3.33203125" style="103" customWidth="1"/>
    <col min="1027" max="1027" width="15" style="103" customWidth="1"/>
    <col min="1028" max="1028" width="17.5546875" style="103" customWidth="1"/>
    <col min="1029" max="1029" width="3.6640625" style="103" customWidth="1"/>
    <col min="1030" max="1280" width="8.88671875" style="103"/>
    <col min="1281" max="1281" width="37.5546875" style="103" customWidth="1"/>
    <col min="1282" max="1282" width="3.33203125" style="103" customWidth="1"/>
    <col min="1283" max="1283" width="15" style="103" customWidth="1"/>
    <col min="1284" max="1284" width="17.5546875" style="103" customWidth="1"/>
    <col min="1285" max="1285" width="3.6640625" style="103" customWidth="1"/>
    <col min="1286" max="1536" width="8.88671875" style="103"/>
    <col min="1537" max="1537" width="37.5546875" style="103" customWidth="1"/>
    <col min="1538" max="1538" width="3.33203125" style="103" customWidth="1"/>
    <col min="1539" max="1539" width="15" style="103" customWidth="1"/>
    <col min="1540" max="1540" width="17.5546875" style="103" customWidth="1"/>
    <col min="1541" max="1541" width="3.6640625" style="103" customWidth="1"/>
    <col min="1542" max="1792" width="8.88671875" style="103"/>
    <col min="1793" max="1793" width="37.5546875" style="103" customWidth="1"/>
    <col min="1794" max="1794" width="3.33203125" style="103" customWidth="1"/>
    <col min="1795" max="1795" width="15" style="103" customWidth="1"/>
    <col min="1796" max="1796" width="17.5546875" style="103" customWidth="1"/>
    <col min="1797" max="1797" width="3.6640625" style="103" customWidth="1"/>
    <col min="1798" max="2048" width="8.88671875" style="103"/>
    <col min="2049" max="2049" width="37.5546875" style="103" customWidth="1"/>
    <col min="2050" max="2050" width="3.33203125" style="103" customWidth="1"/>
    <col min="2051" max="2051" width="15" style="103" customWidth="1"/>
    <col min="2052" max="2052" width="17.5546875" style="103" customWidth="1"/>
    <col min="2053" max="2053" width="3.6640625" style="103" customWidth="1"/>
    <col min="2054" max="2304" width="8.88671875" style="103"/>
    <col min="2305" max="2305" width="37.5546875" style="103" customWidth="1"/>
    <col min="2306" max="2306" width="3.33203125" style="103" customWidth="1"/>
    <col min="2307" max="2307" width="15" style="103" customWidth="1"/>
    <col min="2308" max="2308" width="17.5546875" style="103" customWidth="1"/>
    <col min="2309" max="2309" width="3.6640625" style="103" customWidth="1"/>
    <col min="2310" max="2560" width="8.88671875" style="103"/>
    <col min="2561" max="2561" width="37.5546875" style="103" customWidth="1"/>
    <col min="2562" max="2562" width="3.33203125" style="103" customWidth="1"/>
    <col min="2563" max="2563" width="15" style="103" customWidth="1"/>
    <col min="2564" max="2564" width="17.5546875" style="103" customWidth="1"/>
    <col min="2565" max="2565" width="3.6640625" style="103" customWidth="1"/>
    <col min="2566" max="2816" width="8.88671875" style="103"/>
    <col min="2817" max="2817" width="37.5546875" style="103" customWidth="1"/>
    <col min="2818" max="2818" width="3.33203125" style="103" customWidth="1"/>
    <col min="2819" max="2819" width="15" style="103" customWidth="1"/>
    <col min="2820" max="2820" width="17.5546875" style="103" customWidth="1"/>
    <col min="2821" max="2821" width="3.6640625" style="103" customWidth="1"/>
    <col min="2822" max="3072" width="8.88671875" style="103"/>
    <col min="3073" max="3073" width="37.5546875" style="103" customWidth="1"/>
    <col min="3074" max="3074" width="3.33203125" style="103" customWidth="1"/>
    <col min="3075" max="3075" width="15" style="103" customWidth="1"/>
    <col min="3076" max="3076" width="17.5546875" style="103" customWidth="1"/>
    <col min="3077" max="3077" width="3.6640625" style="103" customWidth="1"/>
    <col min="3078" max="3328" width="8.88671875" style="103"/>
    <col min="3329" max="3329" width="37.5546875" style="103" customWidth="1"/>
    <col min="3330" max="3330" width="3.33203125" style="103" customWidth="1"/>
    <col min="3331" max="3331" width="15" style="103" customWidth="1"/>
    <col min="3332" max="3332" width="17.5546875" style="103" customWidth="1"/>
    <col min="3333" max="3333" width="3.6640625" style="103" customWidth="1"/>
    <col min="3334" max="3584" width="8.88671875" style="103"/>
    <col min="3585" max="3585" width="37.5546875" style="103" customWidth="1"/>
    <col min="3586" max="3586" width="3.33203125" style="103" customWidth="1"/>
    <col min="3587" max="3587" width="15" style="103" customWidth="1"/>
    <col min="3588" max="3588" width="17.5546875" style="103" customWidth="1"/>
    <col min="3589" max="3589" width="3.6640625" style="103" customWidth="1"/>
    <col min="3590" max="3840" width="8.88671875" style="103"/>
    <col min="3841" max="3841" width="37.5546875" style="103" customWidth="1"/>
    <col min="3842" max="3842" width="3.33203125" style="103" customWidth="1"/>
    <col min="3843" max="3843" width="15" style="103" customWidth="1"/>
    <col min="3844" max="3844" width="17.5546875" style="103" customWidth="1"/>
    <col min="3845" max="3845" width="3.6640625" style="103" customWidth="1"/>
    <col min="3846" max="4096" width="8.88671875" style="103"/>
    <col min="4097" max="4097" width="37.5546875" style="103" customWidth="1"/>
    <col min="4098" max="4098" width="3.33203125" style="103" customWidth="1"/>
    <col min="4099" max="4099" width="15" style="103" customWidth="1"/>
    <col min="4100" max="4100" width="17.5546875" style="103" customWidth="1"/>
    <col min="4101" max="4101" width="3.6640625" style="103" customWidth="1"/>
    <col min="4102" max="4352" width="8.88671875" style="103"/>
    <col min="4353" max="4353" width="37.5546875" style="103" customWidth="1"/>
    <col min="4354" max="4354" width="3.33203125" style="103" customWidth="1"/>
    <col min="4355" max="4355" width="15" style="103" customWidth="1"/>
    <col min="4356" max="4356" width="17.5546875" style="103" customWidth="1"/>
    <col min="4357" max="4357" width="3.6640625" style="103" customWidth="1"/>
    <col min="4358" max="4608" width="8.88671875" style="103"/>
    <col min="4609" max="4609" width="37.5546875" style="103" customWidth="1"/>
    <col min="4610" max="4610" width="3.33203125" style="103" customWidth="1"/>
    <col min="4611" max="4611" width="15" style="103" customWidth="1"/>
    <col min="4612" max="4612" width="17.5546875" style="103" customWidth="1"/>
    <col min="4613" max="4613" width="3.6640625" style="103" customWidth="1"/>
    <col min="4614" max="4864" width="8.88671875" style="103"/>
    <col min="4865" max="4865" width="37.5546875" style="103" customWidth="1"/>
    <col min="4866" max="4866" width="3.33203125" style="103" customWidth="1"/>
    <col min="4867" max="4867" width="15" style="103" customWidth="1"/>
    <col min="4868" max="4868" width="17.5546875" style="103" customWidth="1"/>
    <col min="4869" max="4869" width="3.6640625" style="103" customWidth="1"/>
    <col min="4870" max="5120" width="8.88671875" style="103"/>
    <col min="5121" max="5121" width="37.5546875" style="103" customWidth="1"/>
    <col min="5122" max="5122" width="3.33203125" style="103" customWidth="1"/>
    <col min="5123" max="5123" width="15" style="103" customWidth="1"/>
    <col min="5124" max="5124" width="17.5546875" style="103" customWidth="1"/>
    <col min="5125" max="5125" width="3.6640625" style="103" customWidth="1"/>
    <col min="5126" max="5376" width="8.88671875" style="103"/>
    <col min="5377" max="5377" width="37.5546875" style="103" customWidth="1"/>
    <col min="5378" max="5378" width="3.33203125" style="103" customWidth="1"/>
    <col min="5379" max="5379" width="15" style="103" customWidth="1"/>
    <col min="5380" max="5380" width="17.5546875" style="103" customWidth="1"/>
    <col min="5381" max="5381" width="3.6640625" style="103" customWidth="1"/>
    <col min="5382" max="5632" width="8.88671875" style="103"/>
    <col min="5633" max="5633" width="37.5546875" style="103" customWidth="1"/>
    <col min="5634" max="5634" width="3.33203125" style="103" customWidth="1"/>
    <col min="5635" max="5635" width="15" style="103" customWidth="1"/>
    <col min="5636" max="5636" width="17.5546875" style="103" customWidth="1"/>
    <col min="5637" max="5637" width="3.6640625" style="103" customWidth="1"/>
    <col min="5638" max="5888" width="8.88671875" style="103"/>
    <col min="5889" max="5889" width="37.5546875" style="103" customWidth="1"/>
    <col min="5890" max="5890" width="3.33203125" style="103" customWidth="1"/>
    <col min="5891" max="5891" width="15" style="103" customWidth="1"/>
    <col min="5892" max="5892" width="17.5546875" style="103" customWidth="1"/>
    <col min="5893" max="5893" width="3.6640625" style="103" customWidth="1"/>
    <col min="5894" max="6144" width="8.88671875" style="103"/>
    <col min="6145" max="6145" width="37.5546875" style="103" customWidth="1"/>
    <col min="6146" max="6146" width="3.33203125" style="103" customWidth="1"/>
    <col min="6147" max="6147" width="15" style="103" customWidth="1"/>
    <col min="6148" max="6148" width="17.5546875" style="103" customWidth="1"/>
    <col min="6149" max="6149" width="3.6640625" style="103" customWidth="1"/>
    <col min="6150" max="6400" width="8.88671875" style="103"/>
    <col min="6401" max="6401" width="37.5546875" style="103" customWidth="1"/>
    <col min="6402" max="6402" width="3.33203125" style="103" customWidth="1"/>
    <col min="6403" max="6403" width="15" style="103" customWidth="1"/>
    <col min="6404" max="6404" width="17.5546875" style="103" customWidth="1"/>
    <col min="6405" max="6405" width="3.6640625" style="103" customWidth="1"/>
    <col min="6406" max="6656" width="8.88671875" style="103"/>
    <col min="6657" max="6657" width="37.5546875" style="103" customWidth="1"/>
    <col min="6658" max="6658" width="3.33203125" style="103" customWidth="1"/>
    <col min="6659" max="6659" width="15" style="103" customWidth="1"/>
    <col min="6660" max="6660" width="17.5546875" style="103" customWidth="1"/>
    <col min="6661" max="6661" width="3.6640625" style="103" customWidth="1"/>
    <col min="6662" max="6912" width="8.88671875" style="103"/>
    <col min="6913" max="6913" width="37.5546875" style="103" customWidth="1"/>
    <col min="6914" max="6914" width="3.33203125" style="103" customWidth="1"/>
    <col min="6915" max="6915" width="15" style="103" customWidth="1"/>
    <col min="6916" max="6916" width="17.5546875" style="103" customWidth="1"/>
    <col min="6917" max="6917" width="3.6640625" style="103" customWidth="1"/>
    <col min="6918" max="7168" width="8.88671875" style="103"/>
    <col min="7169" max="7169" width="37.5546875" style="103" customWidth="1"/>
    <col min="7170" max="7170" width="3.33203125" style="103" customWidth="1"/>
    <col min="7171" max="7171" width="15" style="103" customWidth="1"/>
    <col min="7172" max="7172" width="17.5546875" style="103" customWidth="1"/>
    <col min="7173" max="7173" width="3.6640625" style="103" customWidth="1"/>
    <col min="7174" max="7424" width="8.88671875" style="103"/>
    <col min="7425" max="7425" width="37.5546875" style="103" customWidth="1"/>
    <col min="7426" max="7426" width="3.33203125" style="103" customWidth="1"/>
    <col min="7427" max="7427" width="15" style="103" customWidth="1"/>
    <col min="7428" max="7428" width="17.5546875" style="103" customWidth="1"/>
    <col min="7429" max="7429" width="3.6640625" style="103" customWidth="1"/>
    <col min="7430" max="7680" width="8.88671875" style="103"/>
    <col min="7681" max="7681" width="37.5546875" style="103" customWidth="1"/>
    <col min="7682" max="7682" width="3.33203125" style="103" customWidth="1"/>
    <col min="7683" max="7683" width="15" style="103" customWidth="1"/>
    <col min="7684" max="7684" width="17.5546875" style="103" customWidth="1"/>
    <col min="7685" max="7685" width="3.6640625" style="103" customWidth="1"/>
    <col min="7686" max="7936" width="8.88671875" style="103"/>
    <col min="7937" max="7937" width="37.5546875" style="103" customWidth="1"/>
    <col min="7938" max="7938" width="3.33203125" style="103" customWidth="1"/>
    <col min="7939" max="7939" width="15" style="103" customWidth="1"/>
    <col min="7940" max="7940" width="17.5546875" style="103" customWidth="1"/>
    <col min="7941" max="7941" width="3.6640625" style="103" customWidth="1"/>
    <col min="7942" max="8192" width="8.88671875" style="103"/>
    <col min="8193" max="8193" width="37.5546875" style="103" customWidth="1"/>
    <col min="8194" max="8194" width="3.33203125" style="103" customWidth="1"/>
    <col min="8195" max="8195" width="15" style="103" customWidth="1"/>
    <col min="8196" max="8196" width="17.5546875" style="103" customWidth="1"/>
    <col min="8197" max="8197" width="3.6640625" style="103" customWidth="1"/>
    <col min="8198" max="8448" width="8.88671875" style="103"/>
    <col min="8449" max="8449" width="37.5546875" style="103" customWidth="1"/>
    <col min="8450" max="8450" width="3.33203125" style="103" customWidth="1"/>
    <col min="8451" max="8451" width="15" style="103" customWidth="1"/>
    <col min="8452" max="8452" width="17.5546875" style="103" customWidth="1"/>
    <col min="8453" max="8453" width="3.6640625" style="103" customWidth="1"/>
    <col min="8454" max="8704" width="8.88671875" style="103"/>
    <col min="8705" max="8705" width="37.5546875" style="103" customWidth="1"/>
    <col min="8706" max="8706" width="3.33203125" style="103" customWidth="1"/>
    <col min="8707" max="8707" width="15" style="103" customWidth="1"/>
    <col min="8708" max="8708" width="17.5546875" style="103" customWidth="1"/>
    <col min="8709" max="8709" width="3.6640625" style="103" customWidth="1"/>
    <col min="8710" max="8960" width="8.88671875" style="103"/>
    <col min="8961" max="8961" width="37.5546875" style="103" customWidth="1"/>
    <col min="8962" max="8962" width="3.33203125" style="103" customWidth="1"/>
    <col min="8963" max="8963" width="15" style="103" customWidth="1"/>
    <col min="8964" max="8964" width="17.5546875" style="103" customWidth="1"/>
    <col min="8965" max="8965" width="3.6640625" style="103" customWidth="1"/>
    <col min="8966" max="9216" width="8.88671875" style="103"/>
    <col min="9217" max="9217" width="37.5546875" style="103" customWidth="1"/>
    <col min="9218" max="9218" width="3.33203125" style="103" customWidth="1"/>
    <col min="9219" max="9219" width="15" style="103" customWidth="1"/>
    <col min="9220" max="9220" width="17.5546875" style="103" customWidth="1"/>
    <col min="9221" max="9221" width="3.6640625" style="103" customWidth="1"/>
    <col min="9222" max="9472" width="8.88671875" style="103"/>
    <col min="9473" max="9473" width="37.5546875" style="103" customWidth="1"/>
    <col min="9474" max="9474" width="3.33203125" style="103" customWidth="1"/>
    <col min="9475" max="9475" width="15" style="103" customWidth="1"/>
    <col min="9476" max="9476" width="17.5546875" style="103" customWidth="1"/>
    <col min="9477" max="9477" width="3.6640625" style="103" customWidth="1"/>
    <col min="9478" max="9728" width="8.88671875" style="103"/>
    <col min="9729" max="9729" width="37.5546875" style="103" customWidth="1"/>
    <col min="9730" max="9730" width="3.33203125" style="103" customWidth="1"/>
    <col min="9731" max="9731" width="15" style="103" customWidth="1"/>
    <col min="9732" max="9732" width="17.5546875" style="103" customWidth="1"/>
    <col min="9733" max="9733" width="3.6640625" style="103" customWidth="1"/>
    <col min="9734" max="9984" width="8.88671875" style="103"/>
    <col min="9985" max="9985" width="37.5546875" style="103" customWidth="1"/>
    <col min="9986" max="9986" width="3.33203125" style="103" customWidth="1"/>
    <col min="9987" max="9987" width="15" style="103" customWidth="1"/>
    <col min="9988" max="9988" width="17.5546875" style="103" customWidth="1"/>
    <col min="9989" max="9989" width="3.6640625" style="103" customWidth="1"/>
    <col min="9990" max="10240" width="8.88671875" style="103"/>
    <col min="10241" max="10241" width="37.5546875" style="103" customWidth="1"/>
    <col min="10242" max="10242" width="3.33203125" style="103" customWidth="1"/>
    <col min="10243" max="10243" width="15" style="103" customWidth="1"/>
    <col min="10244" max="10244" width="17.5546875" style="103" customWidth="1"/>
    <col min="10245" max="10245" width="3.6640625" style="103" customWidth="1"/>
    <col min="10246" max="10496" width="8.88671875" style="103"/>
    <col min="10497" max="10497" width="37.5546875" style="103" customWidth="1"/>
    <col min="10498" max="10498" width="3.33203125" style="103" customWidth="1"/>
    <col min="10499" max="10499" width="15" style="103" customWidth="1"/>
    <col min="10500" max="10500" width="17.5546875" style="103" customWidth="1"/>
    <col min="10501" max="10501" width="3.6640625" style="103" customWidth="1"/>
    <col min="10502" max="10752" width="8.88671875" style="103"/>
    <col min="10753" max="10753" width="37.5546875" style="103" customWidth="1"/>
    <col min="10754" max="10754" width="3.33203125" style="103" customWidth="1"/>
    <col min="10755" max="10755" width="15" style="103" customWidth="1"/>
    <col min="10756" max="10756" width="17.5546875" style="103" customWidth="1"/>
    <col min="10757" max="10757" width="3.6640625" style="103" customWidth="1"/>
    <col min="10758" max="11008" width="8.88671875" style="103"/>
    <col min="11009" max="11009" width="37.5546875" style="103" customWidth="1"/>
    <col min="11010" max="11010" width="3.33203125" style="103" customWidth="1"/>
    <col min="11011" max="11011" width="15" style="103" customWidth="1"/>
    <col min="11012" max="11012" width="17.5546875" style="103" customWidth="1"/>
    <col min="11013" max="11013" width="3.6640625" style="103" customWidth="1"/>
    <col min="11014" max="11264" width="8.88671875" style="103"/>
    <col min="11265" max="11265" width="37.5546875" style="103" customWidth="1"/>
    <col min="11266" max="11266" width="3.33203125" style="103" customWidth="1"/>
    <col min="11267" max="11267" width="15" style="103" customWidth="1"/>
    <col min="11268" max="11268" width="17.5546875" style="103" customWidth="1"/>
    <col min="11269" max="11269" width="3.6640625" style="103" customWidth="1"/>
    <col min="11270" max="11520" width="8.88671875" style="103"/>
    <col min="11521" max="11521" width="37.5546875" style="103" customWidth="1"/>
    <col min="11522" max="11522" width="3.33203125" style="103" customWidth="1"/>
    <col min="11523" max="11523" width="15" style="103" customWidth="1"/>
    <col min="11524" max="11524" width="17.5546875" style="103" customWidth="1"/>
    <col min="11525" max="11525" width="3.6640625" style="103" customWidth="1"/>
    <col min="11526" max="11776" width="8.88671875" style="103"/>
    <col min="11777" max="11777" width="37.5546875" style="103" customWidth="1"/>
    <col min="11778" max="11778" width="3.33203125" style="103" customWidth="1"/>
    <col min="11779" max="11779" width="15" style="103" customWidth="1"/>
    <col min="11780" max="11780" width="17.5546875" style="103" customWidth="1"/>
    <col min="11781" max="11781" width="3.6640625" style="103" customWidth="1"/>
    <col min="11782" max="12032" width="8.88671875" style="103"/>
    <col min="12033" max="12033" width="37.5546875" style="103" customWidth="1"/>
    <col min="12034" max="12034" width="3.33203125" style="103" customWidth="1"/>
    <col min="12035" max="12035" width="15" style="103" customWidth="1"/>
    <col min="12036" max="12036" width="17.5546875" style="103" customWidth="1"/>
    <col min="12037" max="12037" width="3.6640625" style="103" customWidth="1"/>
    <col min="12038" max="12288" width="8.88671875" style="103"/>
    <col min="12289" max="12289" width="37.5546875" style="103" customWidth="1"/>
    <col min="12290" max="12290" width="3.33203125" style="103" customWidth="1"/>
    <col min="12291" max="12291" width="15" style="103" customWidth="1"/>
    <col min="12292" max="12292" width="17.5546875" style="103" customWidth="1"/>
    <col min="12293" max="12293" width="3.6640625" style="103" customWidth="1"/>
    <col min="12294" max="12544" width="8.88671875" style="103"/>
    <col min="12545" max="12545" width="37.5546875" style="103" customWidth="1"/>
    <col min="12546" max="12546" width="3.33203125" style="103" customWidth="1"/>
    <col min="12547" max="12547" width="15" style="103" customWidth="1"/>
    <col min="12548" max="12548" width="17.5546875" style="103" customWidth="1"/>
    <col min="12549" max="12549" width="3.6640625" style="103" customWidth="1"/>
    <col min="12550" max="12800" width="8.88671875" style="103"/>
    <col min="12801" max="12801" width="37.5546875" style="103" customWidth="1"/>
    <col min="12802" max="12802" width="3.33203125" style="103" customWidth="1"/>
    <col min="12803" max="12803" width="15" style="103" customWidth="1"/>
    <col min="12804" max="12804" width="17.5546875" style="103" customWidth="1"/>
    <col min="12805" max="12805" width="3.6640625" style="103" customWidth="1"/>
    <col min="12806" max="13056" width="8.88671875" style="103"/>
    <col min="13057" max="13057" width="37.5546875" style="103" customWidth="1"/>
    <col min="13058" max="13058" width="3.33203125" style="103" customWidth="1"/>
    <col min="13059" max="13059" width="15" style="103" customWidth="1"/>
    <col min="13060" max="13060" width="17.5546875" style="103" customWidth="1"/>
    <col min="13061" max="13061" width="3.6640625" style="103" customWidth="1"/>
    <col min="13062" max="13312" width="8.88671875" style="103"/>
    <col min="13313" max="13313" width="37.5546875" style="103" customWidth="1"/>
    <col min="13314" max="13314" width="3.33203125" style="103" customWidth="1"/>
    <col min="13315" max="13315" width="15" style="103" customWidth="1"/>
    <col min="13316" max="13316" width="17.5546875" style="103" customWidth="1"/>
    <col min="13317" max="13317" width="3.6640625" style="103" customWidth="1"/>
    <col min="13318" max="13568" width="8.88671875" style="103"/>
    <col min="13569" max="13569" width="37.5546875" style="103" customWidth="1"/>
    <col min="13570" max="13570" width="3.33203125" style="103" customWidth="1"/>
    <col min="13571" max="13571" width="15" style="103" customWidth="1"/>
    <col min="13572" max="13572" width="17.5546875" style="103" customWidth="1"/>
    <col min="13573" max="13573" width="3.6640625" style="103" customWidth="1"/>
    <col min="13574" max="13824" width="8.88671875" style="103"/>
    <col min="13825" max="13825" width="37.5546875" style="103" customWidth="1"/>
    <col min="13826" max="13826" width="3.33203125" style="103" customWidth="1"/>
    <col min="13827" max="13827" width="15" style="103" customWidth="1"/>
    <col min="13828" max="13828" width="17.5546875" style="103" customWidth="1"/>
    <col min="13829" max="13829" width="3.6640625" style="103" customWidth="1"/>
    <col min="13830" max="14080" width="8.88671875" style="103"/>
    <col min="14081" max="14081" width="37.5546875" style="103" customWidth="1"/>
    <col min="14082" max="14082" width="3.33203125" style="103" customWidth="1"/>
    <col min="14083" max="14083" width="15" style="103" customWidth="1"/>
    <col min="14084" max="14084" width="17.5546875" style="103" customWidth="1"/>
    <col min="14085" max="14085" width="3.6640625" style="103" customWidth="1"/>
    <col min="14086" max="14336" width="8.88671875" style="103"/>
    <col min="14337" max="14337" width="37.5546875" style="103" customWidth="1"/>
    <col min="14338" max="14338" width="3.33203125" style="103" customWidth="1"/>
    <col min="14339" max="14339" width="15" style="103" customWidth="1"/>
    <col min="14340" max="14340" width="17.5546875" style="103" customWidth="1"/>
    <col min="14341" max="14341" width="3.6640625" style="103" customWidth="1"/>
    <col min="14342" max="14592" width="8.88671875" style="103"/>
    <col min="14593" max="14593" width="37.5546875" style="103" customWidth="1"/>
    <col min="14594" max="14594" width="3.33203125" style="103" customWidth="1"/>
    <col min="14595" max="14595" width="15" style="103" customWidth="1"/>
    <col min="14596" max="14596" width="17.5546875" style="103" customWidth="1"/>
    <col min="14597" max="14597" width="3.6640625" style="103" customWidth="1"/>
    <col min="14598" max="14848" width="8.88671875" style="103"/>
    <col min="14849" max="14849" width="37.5546875" style="103" customWidth="1"/>
    <col min="14850" max="14850" width="3.33203125" style="103" customWidth="1"/>
    <col min="14851" max="14851" width="15" style="103" customWidth="1"/>
    <col min="14852" max="14852" width="17.5546875" style="103" customWidth="1"/>
    <col min="14853" max="14853" width="3.6640625" style="103" customWidth="1"/>
    <col min="14854" max="15104" width="8.88671875" style="103"/>
    <col min="15105" max="15105" width="37.5546875" style="103" customWidth="1"/>
    <col min="15106" max="15106" width="3.33203125" style="103" customWidth="1"/>
    <col min="15107" max="15107" width="15" style="103" customWidth="1"/>
    <col min="15108" max="15108" width="17.5546875" style="103" customWidth="1"/>
    <col min="15109" max="15109" width="3.6640625" style="103" customWidth="1"/>
    <col min="15110" max="15360" width="8.88671875" style="103"/>
    <col min="15361" max="15361" width="37.5546875" style="103" customWidth="1"/>
    <col min="15362" max="15362" width="3.33203125" style="103" customWidth="1"/>
    <col min="15363" max="15363" width="15" style="103" customWidth="1"/>
    <col min="15364" max="15364" width="17.5546875" style="103" customWidth="1"/>
    <col min="15365" max="15365" width="3.6640625" style="103" customWidth="1"/>
    <col min="15366" max="15616" width="8.88671875" style="103"/>
    <col min="15617" max="15617" width="37.5546875" style="103" customWidth="1"/>
    <col min="15618" max="15618" width="3.33203125" style="103" customWidth="1"/>
    <col min="15619" max="15619" width="15" style="103" customWidth="1"/>
    <col min="15620" max="15620" width="17.5546875" style="103" customWidth="1"/>
    <col min="15621" max="15621" width="3.6640625" style="103" customWidth="1"/>
    <col min="15622" max="15872" width="8.88671875" style="103"/>
    <col min="15873" max="15873" width="37.5546875" style="103" customWidth="1"/>
    <col min="15874" max="15874" width="3.33203125" style="103" customWidth="1"/>
    <col min="15875" max="15875" width="15" style="103" customWidth="1"/>
    <col min="15876" max="15876" width="17.5546875" style="103" customWidth="1"/>
    <col min="15877" max="15877" width="3.6640625" style="103" customWidth="1"/>
    <col min="15878" max="16128" width="8.88671875" style="103"/>
    <col min="16129" max="16129" width="37.5546875" style="103" customWidth="1"/>
    <col min="16130" max="16130" width="3.33203125" style="103" customWidth="1"/>
    <col min="16131" max="16131" width="15" style="103" customWidth="1"/>
    <col min="16132" max="16132" width="17.5546875" style="103" customWidth="1"/>
    <col min="16133" max="16133" width="3.6640625" style="103" customWidth="1"/>
    <col min="16134" max="16384" width="8.88671875" style="103"/>
  </cols>
  <sheetData>
    <row r="1" spans="1:5">
      <c r="A1" s="92" t="s">
        <v>127</v>
      </c>
      <c r="B1" s="92"/>
      <c r="C1" s="37"/>
    </row>
    <row r="2" spans="1:5">
      <c r="A2" s="92" t="s">
        <v>128</v>
      </c>
      <c r="B2" s="92"/>
      <c r="C2" s="37"/>
    </row>
    <row r="3" spans="1:5" ht="4.5" customHeight="1">
      <c r="A3" s="92"/>
      <c r="B3" s="92"/>
      <c r="C3" s="37"/>
    </row>
    <row r="4" spans="1:5">
      <c r="A4" s="92" t="s">
        <v>306</v>
      </c>
      <c r="B4" s="92"/>
      <c r="C4" s="37"/>
    </row>
    <row r="5" spans="1:5" ht="5.25" customHeight="1" thickBot="1"/>
    <row r="6" spans="1:5" ht="6.75" customHeight="1">
      <c r="A6" s="135"/>
      <c r="B6" s="135"/>
      <c r="C6" s="136"/>
      <c r="D6" s="111"/>
      <c r="E6" s="111"/>
    </row>
    <row r="7" spans="1:5">
      <c r="A7" s="84" t="s">
        <v>307</v>
      </c>
      <c r="B7" s="137"/>
      <c r="C7" s="185" t="s">
        <v>245</v>
      </c>
      <c r="D7" s="185"/>
    </row>
    <row r="8" spans="1:5">
      <c r="A8" s="42"/>
      <c r="B8" s="137"/>
      <c r="C8" s="105" t="s">
        <v>220</v>
      </c>
      <c r="D8" s="84" t="s">
        <v>136</v>
      </c>
    </row>
    <row r="9" spans="1:5" ht="6.75" customHeight="1" thickBot="1">
      <c r="A9" s="138"/>
      <c r="B9" s="138"/>
      <c r="C9" s="116"/>
      <c r="D9" s="114"/>
    </row>
    <row r="10" spans="1:5" ht="7.5" customHeight="1">
      <c r="A10" s="139"/>
      <c r="B10" s="139"/>
      <c r="C10" s="36"/>
      <c r="D10" s="113"/>
      <c r="E10" s="111"/>
    </row>
    <row r="11" spans="1:5" ht="13.5" customHeight="1">
      <c r="A11" s="140" t="s">
        <v>207</v>
      </c>
      <c r="B11" s="141"/>
      <c r="C11" s="142">
        <f>IF($A11&lt;&gt;0,C13+C29,"")</f>
        <v>184</v>
      </c>
      <c r="D11" s="133">
        <f>IF($A11&lt;&gt;0,D13+D29,"")</f>
        <v>100</v>
      </c>
    </row>
    <row r="12" spans="1:5" ht="13.5" customHeight="1">
      <c r="A12" s="141"/>
      <c r="B12" s="141"/>
      <c r="C12" s="143"/>
      <c r="D12" s="134"/>
    </row>
    <row r="13" spans="1:5" ht="13.5" customHeight="1">
      <c r="A13" s="140" t="s">
        <v>208</v>
      </c>
      <c r="B13" s="141"/>
      <c r="C13" s="143">
        <f>SUM(C15+C17+C19+C21+C23+C25+C27)</f>
        <v>131</v>
      </c>
      <c r="D13" s="133">
        <f>IF($A13&lt;&gt;"",C13/C$11*100,"")</f>
        <v>71.195652173913047</v>
      </c>
    </row>
    <row r="14" spans="1:5" ht="13.5" customHeight="1">
      <c r="A14" s="141"/>
      <c r="B14" s="141"/>
      <c r="C14" s="143"/>
      <c r="D14" s="133" t="str">
        <f t="shared" ref="D14:D19" si="0">IF($A14&lt;&gt;"",C14/C$11*100,"")</f>
        <v/>
      </c>
    </row>
    <row r="15" spans="1:5" ht="13.5" customHeight="1">
      <c r="A15" s="144" t="s">
        <v>209</v>
      </c>
      <c r="B15" s="140"/>
      <c r="C15" s="143">
        <v>13</v>
      </c>
      <c r="D15" s="133">
        <f t="shared" si="0"/>
        <v>7.0652173913043477</v>
      </c>
    </row>
    <row r="16" spans="1:5" ht="13.5" customHeight="1">
      <c r="A16" s="144"/>
      <c r="B16" s="141"/>
      <c r="C16" s="143"/>
      <c r="D16" s="133" t="str">
        <f t="shared" si="0"/>
        <v/>
      </c>
    </row>
    <row r="17" spans="1:4" ht="13.5" customHeight="1">
      <c r="A17" s="144" t="s">
        <v>224</v>
      </c>
      <c r="B17" s="140"/>
      <c r="C17" s="143">
        <v>8</v>
      </c>
      <c r="D17" s="133">
        <f t="shared" si="0"/>
        <v>4.3478260869565215</v>
      </c>
    </row>
    <row r="18" spans="1:4" ht="13.5" customHeight="1">
      <c r="A18" s="144"/>
      <c r="B18" s="141"/>
      <c r="C18" s="143"/>
      <c r="D18" s="133" t="str">
        <f t="shared" si="0"/>
        <v/>
      </c>
    </row>
    <row r="19" spans="1:4" ht="13.5" customHeight="1">
      <c r="A19" s="144" t="s">
        <v>210</v>
      </c>
      <c r="B19" s="140"/>
      <c r="C19" s="143">
        <v>58</v>
      </c>
      <c r="D19" s="133">
        <f t="shared" si="0"/>
        <v>31.521739130434785</v>
      </c>
    </row>
    <row r="20" spans="1:4" ht="13.5" customHeight="1">
      <c r="A20" s="145"/>
      <c r="B20" s="141"/>
      <c r="C20" s="143"/>
      <c r="D20" s="134"/>
    </row>
    <row r="21" spans="1:4" ht="13.5" customHeight="1">
      <c r="A21" s="145" t="s">
        <v>214</v>
      </c>
      <c r="B21" s="140"/>
      <c r="C21" s="143">
        <v>6</v>
      </c>
      <c r="D21" s="133">
        <f t="shared" ref="D21:D41" si="1">IF($A21&lt;&gt;"",C21/C$11*100,"")</f>
        <v>3.2608695652173911</v>
      </c>
    </row>
    <row r="22" spans="1:4" ht="13.5" customHeight="1">
      <c r="A22" s="145"/>
      <c r="B22" s="140"/>
      <c r="C22" s="143"/>
      <c r="D22" s="133"/>
    </row>
    <row r="23" spans="1:4" ht="13.5" customHeight="1">
      <c r="A23" s="144" t="s">
        <v>226</v>
      </c>
      <c r="B23" s="141"/>
      <c r="C23" s="143">
        <v>16</v>
      </c>
      <c r="D23" s="133">
        <f t="shared" si="1"/>
        <v>8.695652173913043</v>
      </c>
    </row>
    <row r="24" spans="1:4" ht="13.5" customHeight="1">
      <c r="A24" s="144"/>
      <c r="B24" s="141"/>
      <c r="C24" s="143"/>
      <c r="D24" s="133" t="str">
        <f t="shared" si="1"/>
        <v/>
      </c>
    </row>
    <row r="25" spans="1:4" s="146" customFormat="1" ht="13.5" customHeight="1">
      <c r="A25" s="144" t="s">
        <v>212</v>
      </c>
      <c r="B25" s="140"/>
      <c r="C25" s="143">
        <v>29</v>
      </c>
      <c r="D25" s="133">
        <f t="shared" si="1"/>
        <v>15.760869565217392</v>
      </c>
    </row>
    <row r="26" spans="1:4" ht="13.5" customHeight="1">
      <c r="A26" s="141"/>
      <c r="B26" s="141"/>
      <c r="C26" s="143"/>
      <c r="D26" s="133" t="str">
        <f t="shared" si="1"/>
        <v/>
      </c>
    </row>
    <row r="27" spans="1:4" ht="13.5" customHeight="1">
      <c r="A27" s="144" t="s">
        <v>308</v>
      </c>
      <c r="B27" s="141"/>
      <c r="C27" s="143">
        <v>1</v>
      </c>
      <c r="D27" s="133">
        <f t="shared" si="1"/>
        <v>0.54347826086956519</v>
      </c>
    </row>
    <row r="28" spans="1:4" ht="13.5" customHeight="1">
      <c r="A28" s="141"/>
      <c r="B28" s="141"/>
      <c r="C28" s="143"/>
      <c r="D28" s="133"/>
    </row>
    <row r="29" spans="1:4" ht="13.5" customHeight="1">
      <c r="A29" s="140" t="s">
        <v>216</v>
      </c>
      <c r="B29" s="140"/>
      <c r="C29" s="143">
        <v>53</v>
      </c>
      <c r="D29" s="133">
        <f t="shared" si="1"/>
        <v>28.804347826086957</v>
      </c>
    </row>
    <row r="30" spans="1:4" ht="10.5" hidden="1" customHeight="1">
      <c r="A30" s="140"/>
      <c r="B30" s="140"/>
      <c r="C30" s="143"/>
      <c r="D30" s="133"/>
    </row>
    <row r="31" spans="1:4" hidden="1">
      <c r="A31" s="141" t="s">
        <v>309</v>
      </c>
      <c r="B31" s="141"/>
      <c r="C31" s="143"/>
      <c r="D31" s="133">
        <f t="shared" si="1"/>
        <v>0</v>
      </c>
    </row>
    <row r="32" spans="1:4" ht="10.5" hidden="1" customHeight="1">
      <c r="A32" s="141"/>
      <c r="B32" s="141"/>
      <c r="C32" s="143"/>
      <c r="D32" s="133" t="str">
        <f t="shared" si="1"/>
        <v/>
      </c>
    </row>
    <row r="33" spans="1:5" hidden="1">
      <c r="A33" s="144" t="s">
        <v>310</v>
      </c>
      <c r="B33" s="141"/>
      <c r="C33" s="143"/>
      <c r="D33" s="133">
        <f t="shared" si="1"/>
        <v>0</v>
      </c>
    </row>
    <row r="34" spans="1:5" ht="9" hidden="1" customHeight="1">
      <c r="A34" s="141"/>
      <c r="B34" s="141"/>
      <c r="C34" s="143"/>
      <c r="D34" s="133" t="str">
        <f t="shared" si="1"/>
        <v/>
      </c>
    </row>
    <row r="35" spans="1:5" hidden="1">
      <c r="A35" s="141" t="s">
        <v>311</v>
      </c>
      <c r="B35" s="141"/>
      <c r="C35" s="143"/>
      <c r="D35" s="133">
        <f t="shared" si="1"/>
        <v>0</v>
      </c>
    </row>
    <row r="36" spans="1:5" ht="9" hidden="1" customHeight="1">
      <c r="A36" s="141"/>
      <c r="B36" s="141"/>
      <c r="C36" s="143"/>
      <c r="D36" s="133"/>
    </row>
    <row r="37" spans="1:5" hidden="1">
      <c r="A37" s="141" t="s">
        <v>312</v>
      </c>
      <c r="B37" s="141"/>
      <c r="C37" s="143"/>
      <c r="D37" s="133">
        <f t="shared" si="1"/>
        <v>0</v>
      </c>
    </row>
    <row r="38" spans="1:5" ht="9" hidden="1" customHeight="1">
      <c r="A38" s="141"/>
      <c r="B38" s="141"/>
      <c r="C38" s="143"/>
      <c r="D38" s="133"/>
    </row>
    <row r="39" spans="1:5" hidden="1">
      <c r="A39" s="141" t="s">
        <v>313</v>
      </c>
      <c r="B39" s="141"/>
      <c r="C39" s="143"/>
      <c r="D39" s="133">
        <f t="shared" si="1"/>
        <v>0</v>
      </c>
    </row>
    <row r="40" spans="1:5" ht="9" hidden="1" customHeight="1">
      <c r="C40" s="104"/>
      <c r="D40" s="147"/>
    </row>
    <row r="41" spans="1:5" hidden="1">
      <c r="A41" s="103" t="s">
        <v>314</v>
      </c>
      <c r="C41" s="104"/>
      <c r="D41" s="147">
        <f t="shared" si="1"/>
        <v>0</v>
      </c>
    </row>
    <row r="42" spans="1:5" ht="10.5" customHeight="1" thickBot="1"/>
    <row r="43" spans="1:5" ht="12" customHeight="1">
      <c r="A43" s="148"/>
      <c r="B43" s="148"/>
      <c r="C43" s="136"/>
      <c r="D43" s="136"/>
      <c r="E43" s="111"/>
    </row>
    <row r="44" spans="1:5">
      <c r="A44" s="103" t="s">
        <v>292</v>
      </c>
    </row>
    <row r="45" spans="1:5">
      <c r="A45" s="103" t="s">
        <v>241</v>
      </c>
    </row>
  </sheetData>
  <mergeCells count="1">
    <mergeCell ref="C7:D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O19"/>
  <sheetViews>
    <sheetView workbookViewId="0">
      <selection activeCell="J21" sqref="J21"/>
    </sheetView>
  </sheetViews>
  <sheetFormatPr baseColWidth="10" defaultRowHeight="14.4"/>
  <sheetData>
    <row r="3" spans="1:15">
      <c r="A3" s="30" t="s">
        <v>216</v>
      </c>
      <c r="B3" s="108" t="s">
        <v>304</v>
      </c>
      <c r="C3" s="30" t="s">
        <v>303</v>
      </c>
      <c r="D3" s="30" t="s">
        <v>248</v>
      </c>
      <c r="E3" s="30" t="s">
        <v>249</v>
      </c>
      <c r="F3" s="30" t="s">
        <v>319</v>
      </c>
      <c r="G3" s="30" t="s">
        <v>247</v>
      </c>
      <c r="H3" s="30" t="s">
        <v>246</v>
      </c>
      <c r="K3" s="30"/>
      <c r="L3" s="30"/>
      <c r="M3" s="30"/>
      <c r="N3" s="149"/>
      <c r="O3" s="26"/>
    </row>
    <row r="4" spans="1:15">
      <c r="A4" s="26">
        <v>44.800000000000004</v>
      </c>
      <c r="B4" s="149">
        <v>23.200000000000003</v>
      </c>
      <c r="C4" s="26">
        <v>8</v>
      </c>
      <c r="D4" s="26">
        <v>5.6000000000000005</v>
      </c>
      <c r="E4" s="26">
        <v>5.6000000000000005</v>
      </c>
      <c r="F4" s="26">
        <v>8.7999999999999989</v>
      </c>
      <c r="G4" s="26">
        <v>4</v>
      </c>
      <c r="H4" s="26">
        <v>0</v>
      </c>
      <c r="K4" s="13"/>
      <c r="L4" s="13"/>
      <c r="M4" s="26"/>
      <c r="N4" s="26"/>
    </row>
    <row r="5" spans="1:15">
      <c r="B5" s="30"/>
      <c r="C5" s="108"/>
      <c r="D5" s="30"/>
      <c r="E5" s="30"/>
      <c r="F5" s="30"/>
      <c r="G5" s="30"/>
      <c r="M5" s="26"/>
      <c r="N5" s="26"/>
      <c r="O5" s="26"/>
    </row>
    <row r="6" spans="1:15">
      <c r="B6" s="26"/>
      <c r="C6" s="26"/>
      <c r="E6" s="26"/>
      <c r="F6" s="26"/>
      <c r="G6" s="26"/>
      <c r="H6" s="30"/>
      <c r="I6" s="30"/>
      <c r="M6" s="26"/>
      <c r="N6" s="26"/>
      <c r="O6" s="26"/>
    </row>
    <row r="7" spans="1:15">
      <c r="D7" s="12"/>
      <c r="I7" s="12"/>
      <c r="M7" s="26"/>
      <c r="N7" s="26"/>
      <c r="O7" s="26"/>
    </row>
    <row r="8" spans="1:15">
      <c r="M8" s="26"/>
      <c r="N8" s="26"/>
      <c r="O8" s="26"/>
    </row>
    <row r="9" spans="1:15">
      <c r="M9" s="26"/>
      <c r="N9" s="26"/>
      <c r="O9" s="26"/>
    </row>
    <row r="10" spans="1:15">
      <c r="M10" s="26"/>
      <c r="N10" s="26"/>
      <c r="O10" s="26"/>
    </row>
    <row r="11" spans="1:15">
      <c r="N11" s="26"/>
      <c r="O11" s="26"/>
    </row>
    <row r="12" spans="1:15">
      <c r="N12" s="26"/>
      <c r="O12" s="26"/>
    </row>
    <row r="13" spans="1:15">
      <c r="N13" s="26"/>
      <c r="O13" s="26"/>
    </row>
    <row r="14" spans="1:15">
      <c r="N14" s="26"/>
      <c r="O14" s="26"/>
    </row>
    <row r="15" spans="1:15">
      <c r="N15" s="26"/>
      <c r="O15" s="26"/>
    </row>
    <row r="16" spans="1:15">
      <c r="N16" s="26"/>
      <c r="O16" s="26"/>
    </row>
    <row r="17" spans="14:15">
      <c r="N17" s="26"/>
      <c r="O17" s="26"/>
    </row>
    <row r="18" spans="14:15">
      <c r="N18" s="26"/>
      <c r="O18" s="26"/>
    </row>
    <row r="19" spans="14:15">
      <c r="O19" s="2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A3" sqref="A3"/>
    </sheetView>
  </sheetViews>
  <sheetFormatPr baseColWidth="10" defaultRowHeight="14.4"/>
  <cols>
    <col min="1" max="1" width="21" customWidth="1"/>
    <col min="2" max="2" width="6.88671875" customWidth="1"/>
    <col min="3" max="3" width="14.6640625" customWidth="1"/>
    <col min="4" max="4" width="14.44140625" customWidth="1"/>
    <col min="5" max="5" width="4.5546875" customWidth="1"/>
    <col min="257" max="257" width="21" customWidth="1"/>
    <col min="258" max="258" width="6.88671875" customWidth="1"/>
    <col min="259" max="260" width="14.44140625" customWidth="1"/>
    <col min="261" max="261" width="3.6640625" customWidth="1"/>
    <col min="513" max="513" width="21" customWidth="1"/>
    <col min="514" max="514" width="6.88671875" customWidth="1"/>
    <col min="515" max="516" width="14.44140625" customWidth="1"/>
    <col min="517" max="517" width="3.6640625" customWidth="1"/>
    <col min="769" max="769" width="21" customWidth="1"/>
    <col min="770" max="770" width="6.88671875" customWidth="1"/>
    <col min="771" max="772" width="14.44140625" customWidth="1"/>
    <col min="773" max="773" width="3.6640625" customWidth="1"/>
    <col min="1025" max="1025" width="21" customWidth="1"/>
    <col min="1026" max="1026" width="6.88671875" customWidth="1"/>
    <col min="1027" max="1028" width="14.44140625" customWidth="1"/>
    <col min="1029" max="1029" width="3.6640625" customWidth="1"/>
    <col min="1281" max="1281" width="21" customWidth="1"/>
    <col min="1282" max="1282" width="6.88671875" customWidth="1"/>
    <col min="1283" max="1284" width="14.44140625" customWidth="1"/>
    <col min="1285" max="1285" width="3.6640625" customWidth="1"/>
    <col min="1537" max="1537" width="21" customWidth="1"/>
    <col min="1538" max="1538" width="6.88671875" customWidth="1"/>
    <col min="1539" max="1540" width="14.44140625" customWidth="1"/>
    <col min="1541" max="1541" width="3.6640625" customWidth="1"/>
    <col min="1793" max="1793" width="21" customWidth="1"/>
    <col min="1794" max="1794" width="6.88671875" customWidth="1"/>
    <col min="1795" max="1796" width="14.44140625" customWidth="1"/>
    <col min="1797" max="1797" width="3.6640625" customWidth="1"/>
    <col min="2049" max="2049" width="21" customWidth="1"/>
    <col min="2050" max="2050" width="6.88671875" customWidth="1"/>
    <col min="2051" max="2052" width="14.44140625" customWidth="1"/>
    <col min="2053" max="2053" width="3.6640625" customWidth="1"/>
    <col min="2305" max="2305" width="21" customWidth="1"/>
    <col min="2306" max="2306" width="6.88671875" customWidth="1"/>
    <col min="2307" max="2308" width="14.44140625" customWidth="1"/>
    <col min="2309" max="2309" width="3.6640625" customWidth="1"/>
    <col min="2561" max="2561" width="21" customWidth="1"/>
    <col min="2562" max="2562" width="6.88671875" customWidth="1"/>
    <col min="2563" max="2564" width="14.44140625" customWidth="1"/>
    <col min="2565" max="2565" width="3.6640625" customWidth="1"/>
    <col min="2817" max="2817" width="21" customWidth="1"/>
    <col min="2818" max="2818" width="6.88671875" customWidth="1"/>
    <col min="2819" max="2820" width="14.44140625" customWidth="1"/>
    <col min="2821" max="2821" width="3.6640625" customWidth="1"/>
    <col min="3073" max="3073" width="21" customWidth="1"/>
    <col min="3074" max="3074" width="6.88671875" customWidth="1"/>
    <col min="3075" max="3076" width="14.44140625" customWidth="1"/>
    <col min="3077" max="3077" width="3.6640625" customWidth="1"/>
    <col min="3329" max="3329" width="21" customWidth="1"/>
    <col min="3330" max="3330" width="6.88671875" customWidth="1"/>
    <col min="3331" max="3332" width="14.44140625" customWidth="1"/>
    <col min="3333" max="3333" width="3.6640625" customWidth="1"/>
    <col min="3585" max="3585" width="21" customWidth="1"/>
    <col min="3586" max="3586" width="6.88671875" customWidth="1"/>
    <col min="3587" max="3588" width="14.44140625" customWidth="1"/>
    <col min="3589" max="3589" width="3.6640625" customWidth="1"/>
    <col min="3841" max="3841" width="21" customWidth="1"/>
    <col min="3842" max="3842" width="6.88671875" customWidth="1"/>
    <col min="3843" max="3844" width="14.44140625" customWidth="1"/>
    <col min="3845" max="3845" width="3.6640625" customWidth="1"/>
    <col min="4097" max="4097" width="21" customWidth="1"/>
    <col min="4098" max="4098" width="6.88671875" customWidth="1"/>
    <col min="4099" max="4100" width="14.44140625" customWidth="1"/>
    <col min="4101" max="4101" width="3.6640625" customWidth="1"/>
    <col min="4353" max="4353" width="21" customWidth="1"/>
    <col min="4354" max="4354" width="6.88671875" customWidth="1"/>
    <col min="4355" max="4356" width="14.44140625" customWidth="1"/>
    <col min="4357" max="4357" width="3.6640625" customWidth="1"/>
    <col min="4609" max="4609" width="21" customWidth="1"/>
    <col min="4610" max="4610" width="6.88671875" customWidth="1"/>
    <col min="4611" max="4612" width="14.44140625" customWidth="1"/>
    <col min="4613" max="4613" width="3.6640625" customWidth="1"/>
    <col min="4865" max="4865" width="21" customWidth="1"/>
    <col min="4866" max="4866" width="6.88671875" customWidth="1"/>
    <col min="4867" max="4868" width="14.44140625" customWidth="1"/>
    <col min="4869" max="4869" width="3.6640625" customWidth="1"/>
    <col min="5121" max="5121" width="21" customWidth="1"/>
    <col min="5122" max="5122" width="6.88671875" customWidth="1"/>
    <col min="5123" max="5124" width="14.44140625" customWidth="1"/>
    <col min="5125" max="5125" width="3.6640625" customWidth="1"/>
    <col min="5377" max="5377" width="21" customWidth="1"/>
    <col min="5378" max="5378" width="6.88671875" customWidth="1"/>
    <col min="5379" max="5380" width="14.44140625" customWidth="1"/>
    <col min="5381" max="5381" width="3.6640625" customWidth="1"/>
    <col min="5633" max="5633" width="21" customWidth="1"/>
    <col min="5634" max="5634" width="6.88671875" customWidth="1"/>
    <col min="5635" max="5636" width="14.44140625" customWidth="1"/>
    <col min="5637" max="5637" width="3.6640625" customWidth="1"/>
    <col min="5889" max="5889" width="21" customWidth="1"/>
    <col min="5890" max="5890" width="6.88671875" customWidth="1"/>
    <col min="5891" max="5892" width="14.44140625" customWidth="1"/>
    <col min="5893" max="5893" width="3.6640625" customWidth="1"/>
    <col min="6145" max="6145" width="21" customWidth="1"/>
    <col min="6146" max="6146" width="6.88671875" customWidth="1"/>
    <col min="6147" max="6148" width="14.44140625" customWidth="1"/>
    <col min="6149" max="6149" width="3.6640625" customWidth="1"/>
    <col min="6401" max="6401" width="21" customWidth="1"/>
    <col min="6402" max="6402" width="6.88671875" customWidth="1"/>
    <col min="6403" max="6404" width="14.44140625" customWidth="1"/>
    <col min="6405" max="6405" width="3.6640625" customWidth="1"/>
    <col min="6657" max="6657" width="21" customWidth="1"/>
    <col min="6658" max="6658" width="6.88671875" customWidth="1"/>
    <col min="6659" max="6660" width="14.44140625" customWidth="1"/>
    <col min="6661" max="6661" width="3.6640625" customWidth="1"/>
    <col min="6913" max="6913" width="21" customWidth="1"/>
    <col min="6914" max="6914" width="6.88671875" customWidth="1"/>
    <col min="6915" max="6916" width="14.44140625" customWidth="1"/>
    <col min="6917" max="6917" width="3.6640625" customWidth="1"/>
    <col min="7169" max="7169" width="21" customWidth="1"/>
    <col min="7170" max="7170" width="6.88671875" customWidth="1"/>
    <col min="7171" max="7172" width="14.44140625" customWidth="1"/>
    <col min="7173" max="7173" width="3.6640625" customWidth="1"/>
    <col min="7425" max="7425" width="21" customWidth="1"/>
    <col min="7426" max="7426" width="6.88671875" customWidth="1"/>
    <col min="7427" max="7428" width="14.44140625" customWidth="1"/>
    <col min="7429" max="7429" width="3.6640625" customWidth="1"/>
    <col min="7681" max="7681" width="21" customWidth="1"/>
    <col min="7682" max="7682" width="6.88671875" customWidth="1"/>
    <col min="7683" max="7684" width="14.44140625" customWidth="1"/>
    <col min="7685" max="7685" width="3.6640625" customWidth="1"/>
    <col min="7937" max="7937" width="21" customWidth="1"/>
    <col min="7938" max="7938" width="6.88671875" customWidth="1"/>
    <col min="7939" max="7940" width="14.44140625" customWidth="1"/>
    <col min="7941" max="7941" width="3.6640625" customWidth="1"/>
    <col min="8193" max="8193" width="21" customWidth="1"/>
    <col min="8194" max="8194" width="6.88671875" customWidth="1"/>
    <col min="8195" max="8196" width="14.44140625" customWidth="1"/>
    <col min="8197" max="8197" width="3.6640625" customWidth="1"/>
    <col min="8449" max="8449" width="21" customWidth="1"/>
    <col min="8450" max="8450" width="6.88671875" customWidth="1"/>
    <col min="8451" max="8452" width="14.44140625" customWidth="1"/>
    <col min="8453" max="8453" width="3.6640625" customWidth="1"/>
    <col min="8705" max="8705" width="21" customWidth="1"/>
    <col min="8706" max="8706" width="6.88671875" customWidth="1"/>
    <col min="8707" max="8708" width="14.44140625" customWidth="1"/>
    <col min="8709" max="8709" width="3.6640625" customWidth="1"/>
    <col min="8961" max="8961" width="21" customWidth="1"/>
    <col min="8962" max="8962" width="6.88671875" customWidth="1"/>
    <col min="8963" max="8964" width="14.44140625" customWidth="1"/>
    <col min="8965" max="8965" width="3.6640625" customWidth="1"/>
    <col min="9217" max="9217" width="21" customWidth="1"/>
    <col min="9218" max="9218" width="6.88671875" customWidth="1"/>
    <col min="9219" max="9220" width="14.44140625" customWidth="1"/>
    <col min="9221" max="9221" width="3.6640625" customWidth="1"/>
    <col min="9473" max="9473" width="21" customWidth="1"/>
    <col min="9474" max="9474" width="6.88671875" customWidth="1"/>
    <col min="9475" max="9476" width="14.44140625" customWidth="1"/>
    <col min="9477" max="9477" width="3.6640625" customWidth="1"/>
    <col min="9729" max="9729" width="21" customWidth="1"/>
    <col min="9730" max="9730" width="6.88671875" customWidth="1"/>
    <col min="9731" max="9732" width="14.44140625" customWidth="1"/>
    <col min="9733" max="9733" width="3.6640625" customWidth="1"/>
    <col min="9985" max="9985" width="21" customWidth="1"/>
    <col min="9986" max="9986" width="6.88671875" customWidth="1"/>
    <col min="9987" max="9988" width="14.44140625" customWidth="1"/>
    <col min="9989" max="9989" width="3.6640625" customWidth="1"/>
    <col min="10241" max="10241" width="21" customWidth="1"/>
    <col min="10242" max="10242" width="6.88671875" customWidth="1"/>
    <col min="10243" max="10244" width="14.44140625" customWidth="1"/>
    <col min="10245" max="10245" width="3.6640625" customWidth="1"/>
    <col min="10497" max="10497" width="21" customWidth="1"/>
    <col min="10498" max="10498" width="6.88671875" customWidth="1"/>
    <col min="10499" max="10500" width="14.44140625" customWidth="1"/>
    <col min="10501" max="10501" width="3.6640625" customWidth="1"/>
    <col min="10753" max="10753" width="21" customWidth="1"/>
    <col min="10754" max="10754" width="6.88671875" customWidth="1"/>
    <col min="10755" max="10756" width="14.44140625" customWidth="1"/>
    <col min="10757" max="10757" width="3.6640625" customWidth="1"/>
    <col min="11009" max="11009" width="21" customWidth="1"/>
    <col min="11010" max="11010" width="6.88671875" customWidth="1"/>
    <col min="11011" max="11012" width="14.44140625" customWidth="1"/>
    <col min="11013" max="11013" width="3.6640625" customWidth="1"/>
    <col min="11265" max="11265" width="21" customWidth="1"/>
    <col min="11266" max="11266" width="6.88671875" customWidth="1"/>
    <col min="11267" max="11268" width="14.44140625" customWidth="1"/>
    <col min="11269" max="11269" width="3.6640625" customWidth="1"/>
    <col min="11521" max="11521" width="21" customWidth="1"/>
    <col min="11522" max="11522" width="6.88671875" customWidth="1"/>
    <col min="11523" max="11524" width="14.44140625" customWidth="1"/>
    <col min="11525" max="11525" width="3.6640625" customWidth="1"/>
    <col min="11777" max="11777" width="21" customWidth="1"/>
    <col min="11778" max="11778" width="6.88671875" customWidth="1"/>
    <col min="11779" max="11780" width="14.44140625" customWidth="1"/>
    <col min="11781" max="11781" width="3.6640625" customWidth="1"/>
    <col min="12033" max="12033" width="21" customWidth="1"/>
    <col min="12034" max="12034" width="6.88671875" customWidth="1"/>
    <col min="12035" max="12036" width="14.44140625" customWidth="1"/>
    <col min="12037" max="12037" width="3.6640625" customWidth="1"/>
    <col min="12289" max="12289" width="21" customWidth="1"/>
    <col min="12290" max="12290" width="6.88671875" customWidth="1"/>
    <col min="12291" max="12292" width="14.44140625" customWidth="1"/>
    <col min="12293" max="12293" width="3.6640625" customWidth="1"/>
    <col min="12545" max="12545" width="21" customWidth="1"/>
    <col min="12546" max="12546" width="6.88671875" customWidth="1"/>
    <col min="12547" max="12548" width="14.44140625" customWidth="1"/>
    <col min="12549" max="12549" width="3.6640625" customWidth="1"/>
    <col min="12801" max="12801" width="21" customWidth="1"/>
    <col min="12802" max="12802" width="6.88671875" customWidth="1"/>
    <col min="12803" max="12804" width="14.44140625" customWidth="1"/>
    <col min="12805" max="12805" width="3.6640625" customWidth="1"/>
    <col min="13057" max="13057" width="21" customWidth="1"/>
    <col min="13058" max="13058" width="6.88671875" customWidth="1"/>
    <col min="13059" max="13060" width="14.44140625" customWidth="1"/>
    <col min="13061" max="13061" width="3.6640625" customWidth="1"/>
    <col min="13313" max="13313" width="21" customWidth="1"/>
    <col min="13314" max="13314" width="6.88671875" customWidth="1"/>
    <col min="13315" max="13316" width="14.44140625" customWidth="1"/>
    <col min="13317" max="13317" width="3.6640625" customWidth="1"/>
    <col min="13569" max="13569" width="21" customWidth="1"/>
    <col min="13570" max="13570" width="6.88671875" customWidth="1"/>
    <col min="13571" max="13572" width="14.44140625" customWidth="1"/>
    <col min="13573" max="13573" width="3.6640625" customWidth="1"/>
    <col min="13825" max="13825" width="21" customWidth="1"/>
    <col min="13826" max="13826" width="6.88671875" customWidth="1"/>
    <col min="13827" max="13828" width="14.44140625" customWidth="1"/>
    <col min="13829" max="13829" width="3.6640625" customWidth="1"/>
    <col min="14081" max="14081" width="21" customWidth="1"/>
    <col min="14082" max="14082" width="6.88671875" customWidth="1"/>
    <col min="14083" max="14084" width="14.44140625" customWidth="1"/>
    <col min="14085" max="14085" width="3.6640625" customWidth="1"/>
    <col min="14337" max="14337" width="21" customWidth="1"/>
    <col min="14338" max="14338" width="6.88671875" customWidth="1"/>
    <col min="14339" max="14340" width="14.44140625" customWidth="1"/>
    <col min="14341" max="14341" width="3.6640625" customWidth="1"/>
    <col min="14593" max="14593" width="21" customWidth="1"/>
    <col min="14594" max="14594" width="6.88671875" customWidth="1"/>
    <col min="14595" max="14596" width="14.44140625" customWidth="1"/>
    <col min="14597" max="14597" width="3.6640625" customWidth="1"/>
    <col min="14849" max="14849" width="21" customWidth="1"/>
    <col min="14850" max="14850" width="6.88671875" customWidth="1"/>
    <col min="14851" max="14852" width="14.44140625" customWidth="1"/>
    <col min="14853" max="14853" width="3.6640625" customWidth="1"/>
    <col min="15105" max="15105" width="21" customWidth="1"/>
    <col min="15106" max="15106" width="6.88671875" customWidth="1"/>
    <col min="15107" max="15108" width="14.44140625" customWidth="1"/>
    <col min="15109" max="15109" width="3.6640625" customWidth="1"/>
    <col min="15361" max="15361" width="21" customWidth="1"/>
    <col min="15362" max="15362" width="6.88671875" customWidth="1"/>
    <col min="15363" max="15364" width="14.44140625" customWidth="1"/>
    <col min="15365" max="15365" width="3.6640625" customWidth="1"/>
    <col min="15617" max="15617" width="21" customWidth="1"/>
    <col min="15618" max="15618" width="6.88671875" customWidth="1"/>
    <col min="15619" max="15620" width="14.44140625" customWidth="1"/>
    <col min="15621" max="15621" width="3.6640625" customWidth="1"/>
    <col min="15873" max="15873" width="21" customWidth="1"/>
    <col min="15874" max="15874" width="6.88671875" customWidth="1"/>
    <col min="15875" max="15876" width="14.44140625" customWidth="1"/>
    <col min="15877" max="15877" width="3.6640625" customWidth="1"/>
    <col min="16129" max="16129" width="21" customWidth="1"/>
    <col min="16130" max="16130" width="6.88671875" customWidth="1"/>
    <col min="16131" max="16132" width="14.44140625" customWidth="1"/>
    <col min="16133" max="16133" width="3.6640625" customWidth="1"/>
  </cols>
  <sheetData>
    <row r="1" spans="1:5" ht="15.6">
      <c r="A1" s="99" t="s">
        <v>233</v>
      </c>
      <c r="B1" s="99"/>
      <c r="C1" s="99"/>
      <c r="E1" s="26"/>
    </row>
    <row r="2" spans="1:5" ht="15.6">
      <c r="A2" s="99" t="s">
        <v>234</v>
      </c>
      <c r="B2" s="99"/>
      <c r="C2" s="99"/>
      <c r="E2" s="26"/>
    </row>
    <row r="3" spans="1:5" ht="15.6">
      <c r="A3" s="99"/>
      <c r="B3" s="99"/>
      <c r="C3" s="99"/>
      <c r="D3" s="124"/>
      <c r="E3" s="125"/>
    </row>
    <row r="4" spans="1:5" ht="15.6">
      <c r="A4" s="99" t="s">
        <v>399</v>
      </c>
      <c r="B4" s="99"/>
      <c r="C4" s="99"/>
      <c r="D4" s="124"/>
      <c r="E4" s="124"/>
    </row>
    <row r="5" spans="1:5" ht="15.6">
      <c r="A5" s="99" t="s">
        <v>398</v>
      </c>
      <c r="B5" s="99"/>
      <c r="C5" s="99"/>
      <c r="D5" s="124"/>
      <c r="E5" s="124"/>
    </row>
    <row r="6" spans="1:5" ht="15.6">
      <c r="A6" s="99" t="s">
        <v>295</v>
      </c>
      <c r="B6" s="99"/>
      <c r="C6" s="99"/>
      <c r="D6" s="124"/>
      <c r="E6" s="124"/>
    </row>
    <row r="7" spans="1:5" ht="15.6">
      <c r="A7" s="100"/>
      <c r="B7" s="100"/>
      <c r="C7" s="100"/>
      <c r="D7" s="100"/>
      <c r="E7" s="100"/>
    </row>
    <row r="8" spans="1:5" ht="15.6">
      <c r="A8" s="126"/>
      <c r="B8" s="126"/>
      <c r="C8" s="126"/>
      <c r="D8" s="126"/>
      <c r="E8" s="126"/>
    </row>
    <row r="9" spans="1:5" ht="15.6">
      <c r="A9" s="112" t="s">
        <v>296</v>
      </c>
      <c r="B9" s="118"/>
      <c r="C9" s="184" t="s">
        <v>297</v>
      </c>
      <c r="D9" s="184"/>
      <c r="E9" s="34"/>
    </row>
    <row r="10" spans="1:5" ht="15.6">
      <c r="A10" s="112"/>
      <c r="B10" s="118"/>
      <c r="C10" s="118" t="s">
        <v>298</v>
      </c>
      <c r="D10" s="118" t="s">
        <v>136</v>
      </c>
      <c r="E10" s="118"/>
    </row>
    <row r="11" spans="1:5" ht="15.6">
      <c r="A11" s="127"/>
      <c r="B11" s="128"/>
      <c r="C11" s="128"/>
      <c r="D11" s="128"/>
      <c r="E11" s="128"/>
    </row>
    <row r="12" spans="1:5" ht="18" customHeight="1">
      <c r="A12" s="100"/>
      <c r="B12" s="100"/>
      <c r="C12" s="100"/>
      <c r="D12" s="100"/>
      <c r="E12" s="100"/>
    </row>
    <row r="13" spans="1:5" ht="18" customHeight="1">
      <c r="A13" s="112" t="s">
        <v>131</v>
      </c>
      <c r="B13" s="100"/>
      <c r="C13" s="129">
        <f>SUM(C15:C25)</f>
        <v>363</v>
      </c>
      <c r="D13" s="130">
        <f>SUM(D15:D25)</f>
        <v>100</v>
      </c>
      <c r="E13" s="100"/>
    </row>
    <row r="14" spans="1:5" ht="18" customHeight="1">
      <c r="A14" s="118"/>
      <c r="B14" s="100"/>
      <c r="C14" s="100"/>
      <c r="D14" s="130"/>
      <c r="E14" s="100"/>
    </row>
    <row r="15" spans="1:5" ht="18" hidden="1" customHeight="1">
      <c r="A15" s="112" t="s">
        <v>299</v>
      </c>
      <c r="B15" s="100"/>
      <c r="C15" s="100"/>
      <c r="D15" s="130">
        <f>IF(A15&lt;&gt;0,C15/$C$13*100,"")</f>
        <v>0</v>
      </c>
      <c r="E15" s="100"/>
    </row>
    <row r="16" spans="1:5" ht="18" hidden="1" customHeight="1">
      <c r="B16" s="34"/>
      <c r="C16" s="100"/>
      <c r="D16" s="130" t="str">
        <f t="shared" ref="D16:D25" si="0">IF(A16&lt;&gt;0,C16/$C$13*100,"")</f>
        <v/>
      </c>
      <c r="E16" s="100"/>
    </row>
    <row r="17" spans="1:5" ht="18" hidden="1" customHeight="1">
      <c r="A17" s="112" t="s">
        <v>244</v>
      </c>
      <c r="B17" s="34"/>
      <c r="C17" s="100"/>
      <c r="D17" s="130">
        <f t="shared" si="0"/>
        <v>0</v>
      </c>
      <c r="E17" s="100"/>
    </row>
    <row r="18" spans="1:5" ht="18" hidden="1" customHeight="1">
      <c r="B18" s="34"/>
      <c r="C18" s="100"/>
      <c r="D18" s="130" t="str">
        <f t="shared" si="0"/>
        <v/>
      </c>
      <c r="E18" s="100"/>
    </row>
    <row r="19" spans="1:5" ht="18" customHeight="1">
      <c r="A19" s="131" t="s">
        <v>230</v>
      </c>
      <c r="B19" s="34"/>
      <c r="C19" s="100">
        <v>10</v>
      </c>
      <c r="D19" s="130">
        <f t="shared" si="0"/>
        <v>2.7548209366391188</v>
      </c>
      <c r="E19" s="100"/>
    </row>
    <row r="20" spans="1:5" ht="18" customHeight="1">
      <c r="B20" s="34"/>
      <c r="C20" s="100"/>
      <c r="D20" s="130" t="str">
        <f t="shared" si="0"/>
        <v/>
      </c>
      <c r="E20" s="100"/>
    </row>
    <row r="21" spans="1:5" ht="18" customHeight="1">
      <c r="A21" s="131" t="s">
        <v>229</v>
      </c>
      <c r="B21" s="34"/>
      <c r="C21" s="100">
        <v>114</v>
      </c>
      <c r="D21" s="130">
        <f t="shared" si="0"/>
        <v>31.404958677685951</v>
      </c>
      <c r="E21" s="100"/>
    </row>
    <row r="22" spans="1:5" ht="18" customHeight="1">
      <c r="B22" s="34"/>
      <c r="C22" s="100"/>
      <c r="D22" s="130" t="str">
        <f t="shared" si="0"/>
        <v/>
      </c>
      <c r="E22" s="100"/>
    </row>
    <row r="23" spans="1:5" ht="18" customHeight="1">
      <c r="A23" s="131" t="s">
        <v>252</v>
      </c>
      <c r="B23" s="34"/>
      <c r="C23" s="100">
        <v>201</v>
      </c>
      <c r="D23" s="130">
        <f t="shared" si="0"/>
        <v>55.371900826446286</v>
      </c>
      <c r="E23" s="100"/>
    </row>
    <row r="24" spans="1:5" ht="18" customHeight="1">
      <c r="A24" s="131"/>
      <c r="B24" s="34"/>
      <c r="C24" s="100"/>
      <c r="D24" s="130" t="str">
        <f t="shared" si="0"/>
        <v/>
      </c>
      <c r="E24" s="100"/>
    </row>
    <row r="25" spans="1:5" ht="18" customHeight="1">
      <c r="A25" s="131" t="s">
        <v>228</v>
      </c>
      <c r="B25" s="34"/>
      <c r="C25" s="100">
        <v>38</v>
      </c>
      <c r="D25" s="130">
        <f t="shared" si="0"/>
        <v>10.46831955922865</v>
      </c>
      <c r="E25" s="100"/>
    </row>
    <row r="26" spans="1:5" ht="18" customHeight="1">
      <c r="A26" s="132"/>
      <c r="B26" s="132"/>
      <c r="C26" s="132"/>
      <c r="D26" s="132"/>
      <c r="E26" s="132"/>
    </row>
    <row r="27" spans="1:5" ht="14.25" customHeight="1"/>
    <row r="28" spans="1:5" s="99" customFormat="1" ht="15">
      <c r="A28" s="99" t="s">
        <v>292</v>
      </c>
    </row>
    <row r="29" spans="1:5" s="99" customFormat="1" ht="15">
      <c r="A29" s="99" t="s">
        <v>225</v>
      </c>
    </row>
    <row r="30" spans="1:5" s="99" customFormat="1" ht="15"/>
  </sheetData>
  <mergeCells count="1">
    <mergeCell ref="C9:D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20"/>
  <sheetViews>
    <sheetView workbookViewId="0">
      <selection activeCell="J17" sqref="J17"/>
    </sheetView>
  </sheetViews>
  <sheetFormatPr baseColWidth="10" defaultColWidth="9.109375" defaultRowHeight="14.4"/>
  <cols>
    <col min="1" max="1" width="21.33203125" customWidth="1"/>
    <col min="2" max="3" width="10.6640625" style="31" customWidth="1"/>
    <col min="4" max="4" width="3.5546875" customWidth="1"/>
    <col min="257" max="257" width="21.33203125" customWidth="1"/>
    <col min="258" max="259" width="10.6640625" customWidth="1"/>
    <col min="260" max="260" width="3.5546875" customWidth="1"/>
    <col min="513" max="513" width="21.33203125" customWidth="1"/>
    <col min="514" max="515" width="10.6640625" customWidth="1"/>
    <col min="516" max="516" width="3.5546875" customWidth="1"/>
    <col min="769" max="769" width="21.33203125" customWidth="1"/>
    <col min="770" max="771" width="10.6640625" customWidth="1"/>
    <col min="772" max="772" width="3.5546875" customWidth="1"/>
    <col min="1025" max="1025" width="21.33203125" customWidth="1"/>
    <col min="1026" max="1027" width="10.6640625" customWidth="1"/>
    <col min="1028" max="1028" width="3.5546875" customWidth="1"/>
    <col min="1281" max="1281" width="21.33203125" customWidth="1"/>
    <col min="1282" max="1283" width="10.6640625" customWidth="1"/>
    <col min="1284" max="1284" width="3.5546875" customWidth="1"/>
    <col min="1537" max="1537" width="21.33203125" customWidth="1"/>
    <col min="1538" max="1539" width="10.6640625" customWidth="1"/>
    <col min="1540" max="1540" width="3.5546875" customWidth="1"/>
    <col min="1793" max="1793" width="21.33203125" customWidth="1"/>
    <col min="1794" max="1795" width="10.6640625" customWidth="1"/>
    <col min="1796" max="1796" width="3.5546875" customWidth="1"/>
    <col min="2049" max="2049" width="21.33203125" customWidth="1"/>
    <col min="2050" max="2051" width="10.6640625" customWidth="1"/>
    <col min="2052" max="2052" width="3.5546875" customWidth="1"/>
    <col min="2305" max="2305" width="21.33203125" customWidth="1"/>
    <col min="2306" max="2307" width="10.6640625" customWidth="1"/>
    <col min="2308" max="2308" width="3.5546875" customWidth="1"/>
    <col min="2561" max="2561" width="21.33203125" customWidth="1"/>
    <col min="2562" max="2563" width="10.6640625" customWidth="1"/>
    <col min="2564" max="2564" width="3.5546875" customWidth="1"/>
    <col min="2817" max="2817" width="21.33203125" customWidth="1"/>
    <col min="2818" max="2819" width="10.6640625" customWidth="1"/>
    <col min="2820" max="2820" width="3.5546875" customWidth="1"/>
    <col min="3073" max="3073" width="21.33203125" customWidth="1"/>
    <col min="3074" max="3075" width="10.6640625" customWidth="1"/>
    <col min="3076" max="3076" width="3.5546875" customWidth="1"/>
    <col min="3329" max="3329" width="21.33203125" customWidth="1"/>
    <col min="3330" max="3331" width="10.6640625" customWidth="1"/>
    <col min="3332" max="3332" width="3.5546875" customWidth="1"/>
    <col min="3585" max="3585" width="21.33203125" customWidth="1"/>
    <col min="3586" max="3587" width="10.6640625" customWidth="1"/>
    <col min="3588" max="3588" width="3.5546875" customWidth="1"/>
    <col min="3841" max="3841" width="21.33203125" customWidth="1"/>
    <col min="3842" max="3843" width="10.6640625" customWidth="1"/>
    <col min="3844" max="3844" width="3.5546875" customWidth="1"/>
    <col min="4097" max="4097" width="21.33203125" customWidth="1"/>
    <col min="4098" max="4099" width="10.6640625" customWidth="1"/>
    <col min="4100" max="4100" width="3.5546875" customWidth="1"/>
    <col min="4353" max="4353" width="21.33203125" customWidth="1"/>
    <col min="4354" max="4355" width="10.6640625" customWidth="1"/>
    <col min="4356" max="4356" width="3.5546875" customWidth="1"/>
    <col min="4609" max="4609" width="21.33203125" customWidth="1"/>
    <col min="4610" max="4611" width="10.6640625" customWidth="1"/>
    <col min="4612" max="4612" width="3.5546875" customWidth="1"/>
    <col min="4865" max="4865" width="21.33203125" customWidth="1"/>
    <col min="4866" max="4867" width="10.6640625" customWidth="1"/>
    <col min="4868" max="4868" width="3.5546875" customWidth="1"/>
    <col min="5121" max="5121" width="21.33203125" customWidth="1"/>
    <col min="5122" max="5123" width="10.6640625" customWidth="1"/>
    <col min="5124" max="5124" width="3.5546875" customWidth="1"/>
    <col min="5377" max="5377" width="21.33203125" customWidth="1"/>
    <col min="5378" max="5379" width="10.6640625" customWidth="1"/>
    <col min="5380" max="5380" width="3.5546875" customWidth="1"/>
    <col min="5633" max="5633" width="21.33203125" customWidth="1"/>
    <col min="5634" max="5635" width="10.6640625" customWidth="1"/>
    <col min="5636" max="5636" width="3.5546875" customWidth="1"/>
    <col min="5889" max="5889" width="21.33203125" customWidth="1"/>
    <col min="5890" max="5891" width="10.6640625" customWidth="1"/>
    <col min="5892" max="5892" width="3.5546875" customWidth="1"/>
    <col min="6145" max="6145" width="21.33203125" customWidth="1"/>
    <col min="6146" max="6147" width="10.6640625" customWidth="1"/>
    <col min="6148" max="6148" width="3.5546875" customWidth="1"/>
    <col min="6401" max="6401" width="21.33203125" customWidth="1"/>
    <col min="6402" max="6403" width="10.6640625" customWidth="1"/>
    <col min="6404" max="6404" width="3.5546875" customWidth="1"/>
    <col min="6657" max="6657" width="21.33203125" customWidth="1"/>
    <col min="6658" max="6659" width="10.6640625" customWidth="1"/>
    <col min="6660" max="6660" width="3.5546875" customWidth="1"/>
    <col min="6913" max="6913" width="21.33203125" customWidth="1"/>
    <col min="6914" max="6915" width="10.6640625" customWidth="1"/>
    <col min="6916" max="6916" width="3.5546875" customWidth="1"/>
    <col min="7169" max="7169" width="21.33203125" customWidth="1"/>
    <col min="7170" max="7171" width="10.6640625" customWidth="1"/>
    <col min="7172" max="7172" width="3.5546875" customWidth="1"/>
    <col min="7425" max="7425" width="21.33203125" customWidth="1"/>
    <col min="7426" max="7427" width="10.6640625" customWidth="1"/>
    <col min="7428" max="7428" width="3.5546875" customWidth="1"/>
    <col min="7681" max="7681" width="21.33203125" customWidth="1"/>
    <col min="7682" max="7683" width="10.6640625" customWidth="1"/>
    <col min="7684" max="7684" width="3.5546875" customWidth="1"/>
    <col min="7937" max="7937" width="21.33203125" customWidth="1"/>
    <col min="7938" max="7939" width="10.6640625" customWidth="1"/>
    <col min="7940" max="7940" width="3.5546875" customWidth="1"/>
    <col min="8193" max="8193" width="21.33203125" customWidth="1"/>
    <col min="8194" max="8195" width="10.6640625" customWidth="1"/>
    <col min="8196" max="8196" width="3.5546875" customWidth="1"/>
    <col min="8449" max="8449" width="21.33203125" customWidth="1"/>
    <col min="8450" max="8451" width="10.6640625" customWidth="1"/>
    <col min="8452" max="8452" width="3.5546875" customWidth="1"/>
    <col min="8705" max="8705" width="21.33203125" customWidth="1"/>
    <col min="8706" max="8707" width="10.6640625" customWidth="1"/>
    <col min="8708" max="8708" width="3.5546875" customWidth="1"/>
    <col min="8961" max="8961" width="21.33203125" customWidth="1"/>
    <col min="8962" max="8963" width="10.6640625" customWidth="1"/>
    <col min="8964" max="8964" width="3.5546875" customWidth="1"/>
    <col min="9217" max="9217" width="21.33203125" customWidth="1"/>
    <col min="9218" max="9219" width="10.6640625" customWidth="1"/>
    <col min="9220" max="9220" width="3.5546875" customWidth="1"/>
    <col min="9473" max="9473" width="21.33203125" customWidth="1"/>
    <col min="9474" max="9475" width="10.6640625" customWidth="1"/>
    <col min="9476" max="9476" width="3.5546875" customWidth="1"/>
    <col min="9729" max="9729" width="21.33203125" customWidth="1"/>
    <col min="9730" max="9731" width="10.6640625" customWidth="1"/>
    <col min="9732" max="9732" width="3.5546875" customWidth="1"/>
    <col min="9985" max="9985" width="21.33203125" customWidth="1"/>
    <col min="9986" max="9987" width="10.6640625" customWidth="1"/>
    <col min="9988" max="9988" width="3.5546875" customWidth="1"/>
    <col min="10241" max="10241" width="21.33203125" customWidth="1"/>
    <col min="10242" max="10243" width="10.6640625" customWidth="1"/>
    <col min="10244" max="10244" width="3.5546875" customWidth="1"/>
    <col min="10497" max="10497" width="21.33203125" customWidth="1"/>
    <col min="10498" max="10499" width="10.6640625" customWidth="1"/>
    <col min="10500" max="10500" width="3.5546875" customWidth="1"/>
    <col min="10753" max="10753" width="21.33203125" customWidth="1"/>
    <col min="10754" max="10755" width="10.6640625" customWidth="1"/>
    <col min="10756" max="10756" width="3.5546875" customWidth="1"/>
    <col min="11009" max="11009" width="21.33203125" customWidth="1"/>
    <col min="11010" max="11011" width="10.6640625" customWidth="1"/>
    <col min="11012" max="11012" width="3.5546875" customWidth="1"/>
    <col min="11265" max="11265" width="21.33203125" customWidth="1"/>
    <col min="11266" max="11267" width="10.6640625" customWidth="1"/>
    <col min="11268" max="11268" width="3.5546875" customWidth="1"/>
    <col min="11521" max="11521" width="21.33203125" customWidth="1"/>
    <col min="11522" max="11523" width="10.6640625" customWidth="1"/>
    <col min="11524" max="11524" width="3.5546875" customWidth="1"/>
    <col min="11777" max="11777" width="21.33203125" customWidth="1"/>
    <col min="11778" max="11779" width="10.6640625" customWidth="1"/>
    <col min="11780" max="11780" width="3.5546875" customWidth="1"/>
    <col min="12033" max="12033" width="21.33203125" customWidth="1"/>
    <col min="12034" max="12035" width="10.6640625" customWidth="1"/>
    <col min="12036" max="12036" width="3.5546875" customWidth="1"/>
    <col min="12289" max="12289" width="21.33203125" customWidth="1"/>
    <col min="12290" max="12291" width="10.6640625" customWidth="1"/>
    <col min="12292" max="12292" width="3.5546875" customWidth="1"/>
    <col min="12545" max="12545" width="21.33203125" customWidth="1"/>
    <col min="12546" max="12547" width="10.6640625" customWidth="1"/>
    <col min="12548" max="12548" width="3.5546875" customWidth="1"/>
    <col min="12801" max="12801" width="21.33203125" customWidth="1"/>
    <col min="12802" max="12803" width="10.6640625" customWidth="1"/>
    <col min="12804" max="12804" width="3.5546875" customWidth="1"/>
    <col min="13057" max="13057" width="21.33203125" customWidth="1"/>
    <col min="13058" max="13059" width="10.6640625" customWidth="1"/>
    <col min="13060" max="13060" width="3.5546875" customWidth="1"/>
    <col min="13313" max="13313" width="21.33203125" customWidth="1"/>
    <col min="13314" max="13315" width="10.6640625" customWidth="1"/>
    <col min="13316" max="13316" width="3.5546875" customWidth="1"/>
    <col min="13569" max="13569" width="21.33203125" customWidth="1"/>
    <col min="13570" max="13571" width="10.6640625" customWidth="1"/>
    <col min="13572" max="13572" width="3.5546875" customWidth="1"/>
    <col min="13825" max="13825" width="21.33203125" customWidth="1"/>
    <col min="13826" max="13827" width="10.6640625" customWidth="1"/>
    <col min="13828" max="13828" width="3.5546875" customWidth="1"/>
    <col min="14081" max="14081" width="21.33203125" customWidth="1"/>
    <col min="14082" max="14083" width="10.6640625" customWidth="1"/>
    <col min="14084" max="14084" width="3.5546875" customWidth="1"/>
    <col min="14337" max="14337" width="21.33203125" customWidth="1"/>
    <col min="14338" max="14339" width="10.6640625" customWidth="1"/>
    <col min="14340" max="14340" width="3.5546875" customWidth="1"/>
    <col min="14593" max="14593" width="21.33203125" customWidth="1"/>
    <col min="14594" max="14595" width="10.6640625" customWidth="1"/>
    <col min="14596" max="14596" width="3.5546875" customWidth="1"/>
    <col min="14849" max="14849" width="21.33203125" customWidth="1"/>
    <col min="14850" max="14851" width="10.6640625" customWidth="1"/>
    <col min="14852" max="14852" width="3.5546875" customWidth="1"/>
    <col min="15105" max="15105" width="21.33203125" customWidth="1"/>
    <col min="15106" max="15107" width="10.6640625" customWidth="1"/>
    <col min="15108" max="15108" width="3.5546875" customWidth="1"/>
    <col min="15361" max="15361" width="21.33203125" customWidth="1"/>
    <col min="15362" max="15363" width="10.6640625" customWidth="1"/>
    <col min="15364" max="15364" width="3.5546875" customWidth="1"/>
    <col min="15617" max="15617" width="21.33203125" customWidth="1"/>
    <col min="15618" max="15619" width="10.6640625" customWidth="1"/>
    <col min="15620" max="15620" width="3.5546875" customWidth="1"/>
    <col min="15873" max="15873" width="21.33203125" customWidth="1"/>
    <col min="15874" max="15875" width="10.6640625" customWidth="1"/>
    <col min="15876" max="15876" width="3.5546875" customWidth="1"/>
    <col min="16129" max="16129" width="21.33203125" customWidth="1"/>
    <col min="16130" max="16131" width="10.6640625" customWidth="1"/>
    <col min="16132" max="16132" width="3.5546875" customWidth="1"/>
  </cols>
  <sheetData>
    <row r="1" spans="1:4">
      <c r="A1" s="34"/>
      <c r="B1" s="87" t="s">
        <v>238</v>
      </c>
      <c r="C1" s="87" t="s">
        <v>239</v>
      </c>
      <c r="D1" s="33"/>
    </row>
    <row r="2" spans="1:4">
      <c r="A2" s="35" t="s">
        <v>367</v>
      </c>
      <c r="B2" s="84">
        <v>74</v>
      </c>
      <c r="C2" s="84">
        <v>67</v>
      </c>
    </row>
    <row r="3" spans="1:4">
      <c r="A3" s="35" t="s">
        <v>368</v>
      </c>
      <c r="B3" s="84">
        <v>131</v>
      </c>
      <c r="C3" s="84">
        <v>124</v>
      </c>
    </row>
    <row r="4" spans="1:4">
      <c r="A4" s="35" t="s">
        <v>369</v>
      </c>
      <c r="B4" s="84">
        <v>189</v>
      </c>
      <c r="C4" s="84">
        <v>156</v>
      </c>
    </row>
    <row r="5" spans="1:4">
      <c r="A5" s="35" t="s">
        <v>370</v>
      </c>
      <c r="B5" s="84">
        <v>332</v>
      </c>
      <c r="C5" s="84">
        <v>320</v>
      </c>
    </row>
    <row r="6" spans="1:4">
      <c r="A6" s="35" t="s">
        <v>371</v>
      </c>
      <c r="B6" s="84">
        <v>181</v>
      </c>
      <c r="C6" s="84">
        <v>160</v>
      </c>
    </row>
    <row r="7" spans="1:4">
      <c r="A7" s="35" t="s">
        <v>372</v>
      </c>
      <c r="B7" s="84">
        <v>417</v>
      </c>
      <c r="C7" s="84">
        <v>383</v>
      </c>
    </row>
    <row r="8" spans="1:4">
      <c r="A8" s="35" t="s">
        <v>373</v>
      </c>
      <c r="B8" s="84">
        <v>1181</v>
      </c>
      <c r="C8" s="84">
        <v>1107</v>
      </c>
    </row>
    <row r="9" spans="1:4">
      <c r="A9" s="35" t="s">
        <v>374</v>
      </c>
      <c r="B9" s="84">
        <v>36</v>
      </c>
      <c r="C9" s="84">
        <v>45</v>
      </c>
    </row>
    <row r="10" spans="1:4">
      <c r="A10" s="37"/>
      <c r="B10" s="38"/>
      <c r="C10" s="38"/>
    </row>
    <row r="11" spans="1:4">
      <c r="A11" s="37"/>
      <c r="B11" s="38"/>
      <c r="C11" s="38"/>
    </row>
    <row r="12" spans="1:4">
      <c r="A12" s="37"/>
      <c r="B12" s="102"/>
      <c r="C12" s="102"/>
    </row>
    <row r="13" spans="1:4">
      <c r="A13" s="35"/>
      <c r="B13" s="84"/>
      <c r="C13" s="84"/>
    </row>
    <row r="14" spans="1:4">
      <c r="A14" s="35"/>
      <c r="B14" s="84"/>
      <c r="C14" s="84"/>
    </row>
    <row r="15" spans="1:4">
      <c r="A15" s="35"/>
      <c r="B15" s="84"/>
      <c r="C15" s="84"/>
    </row>
    <row r="16" spans="1:4">
      <c r="A16" s="35"/>
      <c r="B16" s="84"/>
      <c r="C16" s="84"/>
    </row>
    <row r="17" spans="1:3">
      <c r="A17" s="35"/>
      <c r="B17" s="84"/>
      <c r="C17" s="84"/>
    </row>
    <row r="18" spans="1:3">
      <c r="A18" s="35"/>
      <c r="B18" s="84"/>
      <c r="C18" s="84"/>
    </row>
    <row r="19" spans="1:3">
      <c r="A19" s="35"/>
      <c r="B19" s="84"/>
      <c r="C19" s="84"/>
    </row>
    <row r="20" spans="1:3">
      <c r="A20" s="35"/>
      <c r="B20" s="84"/>
      <c r="C20" s="84"/>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C20" sqref="C20"/>
    </sheetView>
  </sheetViews>
  <sheetFormatPr baseColWidth="10" defaultColWidth="8.88671875" defaultRowHeight="13.2"/>
  <cols>
    <col min="1" max="1" width="37.5546875" style="93" customWidth="1"/>
    <col min="2" max="2" width="3.33203125" style="93" customWidth="1"/>
    <col min="3" max="3" width="15" style="76" customWidth="1"/>
    <col min="4" max="4" width="17.5546875" style="52" customWidth="1"/>
    <col min="5" max="5" width="3.6640625" style="93" customWidth="1"/>
    <col min="6" max="256" width="8.88671875" style="93"/>
    <col min="257" max="257" width="37.5546875" style="93" customWidth="1"/>
    <col min="258" max="258" width="3.33203125" style="93" customWidth="1"/>
    <col min="259" max="259" width="15" style="93" customWidth="1"/>
    <col min="260" max="260" width="17.5546875" style="93" customWidth="1"/>
    <col min="261" max="261" width="3.6640625" style="93" customWidth="1"/>
    <col min="262" max="512" width="8.88671875" style="93"/>
    <col min="513" max="513" width="37.5546875" style="93" customWidth="1"/>
    <col min="514" max="514" width="3.33203125" style="93" customWidth="1"/>
    <col min="515" max="515" width="15" style="93" customWidth="1"/>
    <col min="516" max="516" width="17.5546875" style="93" customWidth="1"/>
    <col min="517" max="517" width="3.6640625" style="93" customWidth="1"/>
    <col min="518" max="768" width="8.88671875" style="93"/>
    <col min="769" max="769" width="37.5546875" style="93" customWidth="1"/>
    <col min="770" max="770" width="3.33203125" style="93" customWidth="1"/>
    <col min="771" max="771" width="15" style="93" customWidth="1"/>
    <col min="772" max="772" width="17.5546875" style="93" customWidth="1"/>
    <col min="773" max="773" width="3.6640625" style="93" customWidth="1"/>
    <col min="774" max="1024" width="8.88671875" style="93"/>
    <col min="1025" max="1025" width="37.5546875" style="93" customWidth="1"/>
    <col min="1026" max="1026" width="3.33203125" style="93" customWidth="1"/>
    <col min="1027" max="1027" width="15" style="93" customWidth="1"/>
    <col min="1028" max="1028" width="17.5546875" style="93" customWidth="1"/>
    <col min="1029" max="1029" width="3.6640625" style="93" customWidth="1"/>
    <col min="1030" max="1280" width="8.88671875" style="93"/>
    <col min="1281" max="1281" width="37.5546875" style="93" customWidth="1"/>
    <col min="1282" max="1282" width="3.33203125" style="93" customWidth="1"/>
    <col min="1283" max="1283" width="15" style="93" customWidth="1"/>
    <col min="1284" max="1284" width="17.5546875" style="93" customWidth="1"/>
    <col min="1285" max="1285" width="3.6640625" style="93" customWidth="1"/>
    <col min="1286" max="1536" width="8.88671875" style="93"/>
    <col min="1537" max="1537" width="37.5546875" style="93" customWidth="1"/>
    <col min="1538" max="1538" width="3.33203125" style="93" customWidth="1"/>
    <col min="1539" max="1539" width="15" style="93" customWidth="1"/>
    <col min="1540" max="1540" width="17.5546875" style="93" customWidth="1"/>
    <col min="1541" max="1541" width="3.6640625" style="93" customWidth="1"/>
    <col min="1542" max="1792" width="8.88671875" style="93"/>
    <col min="1793" max="1793" width="37.5546875" style="93" customWidth="1"/>
    <col min="1794" max="1794" width="3.33203125" style="93" customWidth="1"/>
    <col min="1795" max="1795" width="15" style="93" customWidth="1"/>
    <col min="1796" max="1796" width="17.5546875" style="93" customWidth="1"/>
    <col min="1797" max="1797" width="3.6640625" style="93" customWidth="1"/>
    <col min="1798" max="2048" width="8.88671875" style="93"/>
    <col min="2049" max="2049" width="37.5546875" style="93" customWidth="1"/>
    <col min="2050" max="2050" width="3.33203125" style="93" customWidth="1"/>
    <col min="2051" max="2051" width="15" style="93" customWidth="1"/>
    <col min="2052" max="2052" width="17.5546875" style="93" customWidth="1"/>
    <col min="2053" max="2053" width="3.6640625" style="93" customWidth="1"/>
    <col min="2054" max="2304" width="8.88671875" style="93"/>
    <col min="2305" max="2305" width="37.5546875" style="93" customWidth="1"/>
    <col min="2306" max="2306" width="3.33203125" style="93" customWidth="1"/>
    <col min="2307" max="2307" width="15" style="93" customWidth="1"/>
    <col min="2308" max="2308" width="17.5546875" style="93" customWidth="1"/>
    <col min="2309" max="2309" width="3.6640625" style="93" customWidth="1"/>
    <col min="2310" max="2560" width="8.88671875" style="93"/>
    <col min="2561" max="2561" width="37.5546875" style="93" customWidth="1"/>
    <col min="2562" max="2562" width="3.33203125" style="93" customWidth="1"/>
    <col min="2563" max="2563" width="15" style="93" customWidth="1"/>
    <col min="2564" max="2564" width="17.5546875" style="93" customWidth="1"/>
    <col min="2565" max="2565" width="3.6640625" style="93" customWidth="1"/>
    <col min="2566" max="2816" width="8.88671875" style="93"/>
    <col min="2817" max="2817" width="37.5546875" style="93" customWidth="1"/>
    <col min="2818" max="2818" width="3.33203125" style="93" customWidth="1"/>
    <col min="2819" max="2819" width="15" style="93" customWidth="1"/>
    <col min="2820" max="2820" width="17.5546875" style="93" customWidth="1"/>
    <col min="2821" max="2821" width="3.6640625" style="93" customWidth="1"/>
    <col min="2822" max="3072" width="8.88671875" style="93"/>
    <col min="3073" max="3073" width="37.5546875" style="93" customWidth="1"/>
    <col min="3074" max="3074" width="3.33203125" style="93" customWidth="1"/>
    <col min="3075" max="3075" width="15" style="93" customWidth="1"/>
    <col min="3076" max="3076" width="17.5546875" style="93" customWidth="1"/>
    <col min="3077" max="3077" width="3.6640625" style="93" customWidth="1"/>
    <col min="3078" max="3328" width="8.88671875" style="93"/>
    <col min="3329" max="3329" width="37.5546875" style="93" customWidth="1"/>
    <col min="3330" max="3330" width="3.33203125" style="93" customWidth="1"/>
    <col min="3331" max="3331" width="15" style="93" customWidth="1"/>
    <col min="3332" max="3332" width="17.5546875" style="93" customWidth="1"/>
    <col min="3333" max="3333" width="3.6640625" style="93" customWidth="1"/>
    <col min="3334" max="3584" width="8.88671875" style="93"/>
    <col min="3585" max="3585" width="37.5546875" style="93" customWidth="1"/>
    <col min="3586" max="3586" width="3.33203125" style="93" customWidth="1"/>
    <col min="3587" max="3587" width="15" style="93" customWidth="1"/>
    <col min="3588" max="3588" width="17.5546875" style="93" customWidth="1"/>
    <col min="3589" max="3589" width="3.6640625" style="93" customWidth="1"/>
    <col min="3590" max="3840" width="8.88671875" style="93"/>
    <col min="3841" max="3841" width="37.5546875" style="93" customWidth="1"/>
    <col min="3842" max="3842" width="3.33203125" style="93" customWidth="1"/>
    <col min="3843" max="3843" width="15" style="93" customWidth="1"/>
    <col min="3844" max="3844" width="17.5546875" style="93" customWidth="1"/>
    <col min="3845" max="3845" width="3.6640625" style="93" customWidth="1"/>
    <col min="3846" max="4096" width="8.88671875" style="93"/>
    <col min="4097" max="4097" width="37.5546875" style="93" customWidth="1"/>
    <col min="4098" max="4098" width="3.33203125" style="93" customWidth="1"/>
    <col min="4099" max="4099" width="15" style="93" customWidth="1"/>
    <col min="4100" max="4100" width="17.5546875" style="93" customWidth="1"/>
    <col min="4101" max="4101" width="3.6640625" style="93" customWidth="1"/>
    <col min="4102" max="4352" width="8.88671875" style="93"/>
    <col min="4353" max="4353" width="37.5546875" style="93" customWidth="1"/>
    <col min="4354" max="4354" width="3.33203125" style="93" customWidth="1"/>
    <col min="4355" max="4355" width="15" style="93" customWidth="1"/>
    <col min="4356" max="4356" width="17.5546875" style="93" customWidth="1"/>
    <col min="4357" max="4357" width="3.6640625" style="93" customWidth="1"/>
    <col min="4358" max="4608" width="8.88671875" style="93"/>
    <col min="4609" max="4609" width="37.5546875" style="93" customWidth="1"/>
    <col min="4610" max="4610" width="3.33203125" style="93" customWidth="1"/>
    <col min="4611" max="4611" width="15" style="93" customWidth="1"/>
    <col min="4612" max="4612" width="17.5546875" style="93" customWidth="1"/>
    <col min="4613" max="4613" width="3.6640625" style="93" customWidth="1"/>
    <col min="4614" max="4864" width="8.88671875" style="93"/>
    <col min="4865" max="4865" width="37.5546875" style="93" customWidth="1"/>
    <col min="4866" max="4866" width="3.33203125" style="93" customWidth="1"/>
    <col min="4867" max="4867" width="15" style="93" customWidth="1"/>
    <col min="4868" max="4868" width="17.5546875" style="93" customWidth="1"/>
    <col min="4869" max="4869" width="3.6640625" style="93" customWidth="1"/>
    <col min="4870" max="5120" width="8.88671875" style="93"/>
    <col min="5121" max="5121" width="37.5546875" style="93" customWidth="1"/>
    <col min="5122" max="5122" width="3.33203125" style="93" customWidth="1"/>
    <col min="5123" max="5123" width="15" style="93" customWidth="1"/>
    <col min="5124" max="5124" width="17.5546875" style="93" customWidth="1"/>
    <col min="5125" max="5125" width="3.6640625" style="93" customWidth="1"/>
    <col min="5126" max="5376" width="8.88671875" style="93"/>
    <col min="5377" max="5377" width="37.5546875" style="93" customWidth="1"/>
    <col min="5378" max="5378" width="3.33203125" style="93" customWidth="1"/>
    <col min="5379" max="5379" width="15" style="93" customWidth="1"/>
    <col min="5380" max="5380" width="17.5546875" style="93" customWidth="1"/>
    <col min="5381" max="5381" width="3.6640625" style="93" customWidth="1"/>
    <col min="5382" max="5632" width="8.88671875" style="93"/>
    <col min="5633" max="5633" width="37.5546875" style="93" customWidth="1"/>
    <col min="5634" max="5634" width="3.33203125" style="93" customWidth="1"/>
    <col min="5635" max="5635" width="15" style="93" customWidth="1"/>
    <col min="5636" max="5636" width="17.5546875" style="93" customWidth="1"/>
    <col min="5637" max="5637" width="3.6640625" style="93" customWidth="1"/>
    <col min="5638" max="5888" width="8.88671875" style="93"/>
    <col min="5889" max="5889" width="37.5546875" style="93" customWidth="1"/>
    <col min="5890" max="5890" width="3.33203125" style="93" customWidth="1"/>
    <col min="5891" max="5891" width="15" style="93" customWidth="1"/>
    <col min="5892" max="5892" width="17.5546875" style="93" customWidth="1"/>
    <col min="5893" max="5893" width="3.6640625" style="93" customWidth="1"/>
    <col min="5894" max="6144" width="8.88671875" style="93"/>
    <col min="6145" max="6145" width="37.5546875" style="93" customWidth="1"/>
    <col min="6146" max="6146" width="3.33203125" style="93" customWidth="1"/>
    <col min="6147" max="6147" width="15" style="93" customWidth="1"/>
    <col min="6148" max="6148" width="17.5546875" style="93" customWidth="1"/>
    <col min="6149" max="6149" width="3.6640625" style="93" customWidth="1"/>
    <col min="6150" max="6400" width="8.88671875" style="93"/>
    <col min="6401" max="6401" width="37.5546875" style="93" customWidth="1"/>
    <col min="6402" max="6402" width="3.33203125" style="93" customWidth="1"/>
    <col min="6403" max="6403" width="15" style="93" customWidth="1"/>
    <col min="6404" max="6404" width="17.5546875" style="93" customWidth="1"/>
    <col min="6405" max="6405" width="3.6640625" style="93" customWidth="1"/>
    <col min="6406" max="6656" width="8.88671875" style="93"/>
    <col min="6657" max="6657" width="37.5546875" style="93" customWidth="1"/>
    <col min="6658" max="6658" width="3.33203125" style="93" customWidth="1"/>
    <col min="6659" max="6659" width="15" style="93" customWidth="1"/>
    <col min="6660" max="6660" width="17.5546875" style="93" customWidth="1"/>
    <col min="6661" max="6661" width="3.6640625" style="93" customWidth="1"/>
    <col min="6662" max="6912" width="8.88671875" style="93"/>
    <col min="6913" max="6913" width="37.5546875" style="93" customWidth="1"/>
    <col min="6914" max="6914" width="3.33203125" style="93" customWidth="1"/>
    <col min="6915" max="6915" width="15" style="93" customWidth="1"/>
    <col min="6916" max="6916" width="17.5546875" style="93" customWidth="1"/>
    <col min="6917" max="6917" width="3.6640625" style="93" customWidth="1"/>
    <col min="6918" max="7168" width="8.88671875" style="93"/>
    <col min="7169" max="7169" width="37.5546875" style="93" customWidth="1"/>
    <col min="7170" max="7170" width="3.33203125" style="93" customWidth="1"/>
    <col min="7171" max="7171" width="15" style="93" customWidth="1"/>
    <col min="7172" max="7172" width="17.5546875" style="93" customWidth="1"/>
    <col min="7173" max="7173" width="3.6640625" style="93" customWidth="1"/>
    <col min="7174" max="7424" width="8.88671875" style="93"/>
    <col min="7425" max="7425" width="37.5546875" style="93" customWidth="1"/>
    <col min="7426" max="7426" width="3.33203125" style="93" customWidth="1"/>
    <col min="7427" max="7427" width="15" style="93" customWidth="1"/>
    <col min="7428" max="7428" width="17.5546875" style="93" customWidth="1"/>
    <col min="7429" max="7429" width="3.6640625" style="93" customWidth="1"/>
    <col min="7430" max="7680" width="8.88671875" style="93"/>
    <col min="7681" max="7681" width="37.5546875" style="93" customWidth="1"/>
    <col min="7682" max="7682" width="3.33203125" style="93" customWidth="1"/>
    <col min="7683" max="7683" width="15" style="93" customWidth="1"/>
    <col min="7684" max="7684" width="17.5546875" style="93" customWidth="1"/>
    <col min="7685" max="7685" width="3.6640625" style="93" customWidth="1"/>
    <col min="7686" max="7936" width="8.88671875" style="93"/>
    <col min="7937" max="7937" width="37.5546875" style="93" customWidth="1"/>
    <col min="7938" max="7938" width="3.33203125" style="93" customWidth="1"/>
    <col min="7939" max="7939" width="15" style="93" customWidth="1"/>
    <col min="7940" max="7940" width="17.5546875" style="93" customWidth="1"/>
    <col min="7941" max="7941" width="3.6640625" style="93" customWidth="1"/>
    <col min="7942" max="8192" width="8.88671875" style="93"/>
    <col min="8193" max="8193" width="37.5546875" style="93" customWidth="1"/>
    <col min="8194" max="8194" width="3.33203125" style="93" customWidth="1"/>
    <col min="8195" max="8195" width="15" style="93" customWidth="1"/>
    <col min="8196" max="8196" width="17.5546875" style="93" customWidth="1"/>
    <col min="8197" max="8197" width="3.6640625" style="93" customWidth="1"/>
    <col min="8198" max="8448" width="8.88671875" style="93"/>
    <col min="8449" max="8449" width="37.5546875" style="93" customWidth="1"/>
    <col min="8450" max="8450" width="3.33203125" style="93" customWidth="1"/>
    <col min="8451" max="8451" width="15" style="93" customWidth="1"/>
    <col min="8452" max="8452" width="17.5546875" style="93" customWidth="1"/>
    <col min="8453" max="8453" width="3.6640625" style="93" customWidth="1"/>
    <col min="8454" max="8704" width="8.88671875" style="93"/>
    <col min="8705" max="8705" width="37.5546875" style="93" customWidth="1"/>
    <col min="8706" max="8706" width="3.33203125" style="93" customWidth="1"/>
    <col min="8707" max="8707" width="15" style="93" customWidth="1"/>
    <col min="8708" max="8708" width="17.5546875" style="93" customWidth="1"/>
    <col min="8709" max="8709" width="3.6640625" style="93" customWidth="1"/>
    <col min="8710" max="8960" width="8.88671875" style="93"/>
    <col min="8961" max="8961" width="37.5546875" style="93" customWidth="1"/>
    <col min="8962" max="8962" width="3.33203125" style="93" customWidth="1"/>
    <col min="8963" max="8963" width="15" style="93" customWidth="1"/>
    <col min="8964" max="8964" width="17.5546875" style="93" customWidth="1"/>
    <col min="8965" max="8965" width="3.6640625" style="93" customWidth="1"/>
    <col min="8966" max="9216" width="8.88671875" style="93"/>
    <col min="9217" max="9217" width="37.5546875" style="93" customWidth="1"/>
    <col min="9218" max="9218" width="3.33203125" style="93" customWidth="1"/>
    <col min="9219" max="9219" width="15" style="93" customWidth="1"/>
    <col min="9220" max="9220" width="17.5546875" style="93" customWidth="1"/>
    <col min="9221" max="9221" width="3.6640625" style="93" customWidth="1"/>
    <col min="9222" max="9472" width="8.88671875" style="93"/>
    <col min="9473" max="9473" width="37.5546875" style="93" customWidth="1"/>
    <col min="9474" max="9474" width="3.33203125" style="93" customWidth="1"/>
    <col min="9475" max="9475" width="15" style="93" customWidth="1"/>
    <col min="9476" max="9476" width="17.5546875" style="93" customWidth="1"/>
    <col min="9477" max="9477" width="3.6640625" style="93" customWidth="1"/>
    <col min="9478" max="9728" width="8.88671875" style="93"/>
    <col min="9729" max="9729" width="37.5546875" style="93" customWidth="1"/>
    <col min="9730" max="9730" width="3.33203125" style="93" customWidth="1"/>
    <col min="9731" max="9731" width="15" style="93" customWidth="1"/>
    <col min="9732" max="9732" width="17.5546875" style="93" customWidth="1"/>
    <col min="9733" max="9733" width="3.6640625" style="93" customWidth="1"/>
    <col min="9734" max="9984" width="8.88671875" style="93"/>
    <col min="9985" max="9985" width="37.5546875" style="93" customWidth="1"/>
    <col min="9986" max="9986" width="3.33203125" style="93" customWidth="1"/>
    <col min="9987" max="9987" width="15" style="93" customWidth="1"/>
    <col min="9988" max="9988" width="17.5546875" style="93" customWidth="1"/>
    <col min="9989" max="9989" width="3.6640625" style="93" customWidth="1"/>
    <col min="9990" max="10240" width="8.88671875" style="93"/>
    <col min="10241" max="10241" width="37.5546875" style="93" customWidth="1"/>
    <col min="10242" max="10242" width="3.33203125" style="93" customWidth="1"/>
    <col min="10243" max="10243" width="15" style="93" customWidth="1"/>
    <col min="10244" max="10244" width="17.5546875" style="93" customWidth="1"/>
    <col min="10245" max="10245" width="3.6640625" style="93" customWidth="1"/>
    <col min="10246" max="10496" width="8.88671875" style="93"/>
    <col min="10497" max="10497" width="37.5546875" style="93" customWidth="1"/>
    <col min="10498" max="10498" width="3.33203125" style="93" customWidth="1"/>
    <col min="10499" max="10499" width="15" style="93" customWidth="1"/>
    <col min="10500" max="10500" width="17.5546875" style="93" customWidth="1"/>
    <col min="10501" max="10501" width="3.6640625" style="93" customWidth="1"/>
    <col min="10502" max="10752" width="8.88671875" style="93"/>
    <col min="10753" max="10753" width="37.5546875" style="93" customWidth="1"/>
    <col min="10754" max="10754" width="3.33203125" style="93" customWidth="1"/>
    <col min="10755" max="10755" width="15" style="93" customWidth="1"/>
    <col min="10756" max="10756" width="17.5546875" style="93" customWidth="1"/>
    <col min="10757" max="10757" width="3.6640625" style="93" customWidth="1"/>
    <col min="10758" max="11008" width="8.88671875" style="93"/>
    <col min="11009" max="11009" width="37.5546875" style="93" customWidth="1"/>
    <col min="11010" max="11010" width="3.33203125" style="93" customWidth="1"/>
    <col min="11011" max="11011" width="15" style="93" customWidth="1"/>
    <col min="11012" max="11012" width="17.5546875" style="93" customWidth="1"/>
    <col min="11013" max="11013" width="3.6640625" style="93" customWidth="1"/>
    <col min="11014" max="11264" width="8.88671875" style="93"/>
    <col min="11265" max="11265" width="37.5546875" style="93" customWidth="1"/>
    <col min="11266" max="11266" width="3.33203125" style="93" customWidth="1"/>
    <col min="11267" max="11267" width="15" style="93" customWidth="1"/>
    <col min="11268" max="11268" width="17.5546875" style="93" customWidth="1"/>
    <col min="11269" max="11269" width="3.6640625" style="93" customWidth="1"/>
    <col min="11270" max="11520" width="8.88671875" style="93"/>
    <col min="11521" max="11521" width="37.5546875" style="93" customWidth="1"/>
    <col min="11522" max="11522" width="3.33203125" style="93" customWidth="1"/>
    <col min="11523" max="11523" width="15" style="93" customWidth="1"/>
    <col min="11524" max="11524" width="17.5546875" style="93" customWidth="1"/>
    <col min="11525" max="11525" width="3.6640625" style="93" customWidth="1"/>
    <col min="11526" max="11776" width="8.88671875" style="93"/>
    <col min="11777" max="11777" width="37.5546875" style="93" customWidth="1"/>
    <col min="11778" max="11778" width="3.33203125" style="93" customWidth="1"/>
    <col min="11779" max="11779" width="15" style="93" customWidth="1"/>
    <col min="11780" max="11780" width="17.5546875" style="93" customWidth="1"/>
    <col min="11781" max="11781" width="3.6640625" style="93" customWidth="1"/>
    <col min="11782" max="12032" width="8.88671875" style="93"/>
    <col min="12033" max="12033" width="37.5546875" style="93" customWidth="1"/>
    <col min="12034" max="12034" width="3.33203125" style="93" customWidth="1"/>
    <col min="12035" max="12035" width="15" style="93" customWidth="1"/>
    <col min="12036" max="12036" width="17.5546875" style="93" customWidth="1"/>
    <col min="12037" max="12037" width="3.6640625" style="93" customWidth="1"/>
    <col min="12038" max="12288" width="8.88671875" style="93"/>
    <col min="12289" max="12289" width="37.5546875" style="93" customWidth="1"/>
    <col min="12290" max="12290" width="3.33203125" style="93" customWidth="1"/>
    <col min="12291" max="12291" width="15" style="93" customWidth="1"/>
    <col min="12292" max="12292" width="17.5546875" style="93" customWidth="1"/>
    <col min="12293" max="12293" width="3.6640625" style="93" customWidth="1"/>
    <col min="12294" max="12544" width="8.88671875" style="93"/>
    <col min="12545" max="12545" width="37.5546875" style="93" customWidth="1"/>
    <col min="12546" max="12546" width="3.33203125" style="93" customWidth="1"/>
    <col min="12547" max="12547" width="15" style="93" customWidth="1"/>
    <col min="12548" max="12548" width="17.5546875" style="93" customWidth="1"/>
    <col min="12549" max="12549" width="3.6640625" style="93" customWidth="1"/>
    <col min="12550" max="12800" width="8.88671875" style="93"/>
    <col min="12801" max="12801" width="37.5546875" style="93" customWidth="1"/>
    <col min="12802" max="12802" width="3.33203125" style="93" customWidth="1"/>
    <col min="12803" max="12803" width="15" style="93" customWidth="1"/>
    <col min="12804" max="12804" width="17.5546875" style="93" customWidth="1"/>
    <col min="12805" max="12805" width="3.6640625" style="93" customWidth="1"/>
    <col min="12806" max="13056" width="8.88671875" style="93"/>
    <col min="13057" max="13057" width="37.5546875" style="93" customWidth="1"/>
    <col min="13058" max="13058" width="3.33203125" style="93" customWidth="1"/>
    <col min="13059" max="13059" width="15" style="93" customWidth="1"/>
    <col min="13060" max="13060" width="17.5546875" style="93" customWidth="1"/>
    <col min="13061" max="13061" width="3.6640625" style="93" customWidth="1"/>
    <col min="13062" max="13312" width="8.88671875" style="93"/>
    <col min="13313" max="13313" width="37.5546875" style="93" customWidth="1"/>
    <col min="13314" max="13314" width="3.33203125" style="93" customWidth="1"/>
    <col min="13315" max="13315" width="15" style="93" customWidth="1"/>
    <col min="13316" max="13316" width="17.5546875" style="93" customWidth="1"/>
    <col min="13317" max="13317" width="3.6640625" style="93" customWidth="1"/>
    <col min="13318" max="13568" width="8.88671875" style="93"/>
    <col min="13569" max="13569" width="37.5546875" style="93" customWidth="1"/>
    <col min="13570" max="13570" width="3.33203125" style="93" customWidth="1"/>
    <col min="13571" max="13571" width="15" style="93" customWidth="1"/>
    <col min="13572" max="13572" width="17.5546875" style="93" customWidth="1"/>
    <col min="13573" max="13573" width="3.6640625" style="93" customWidth="1"/>
    <col min="13574" max="13824" width="8.88671875" style="93"/>
    <col min="13825" max="13825" width="37.5546875" style="93" customWidth="1"/>
    <col min="13826" max="13826" width="3.33203125" style="93" customWidth="1"/>
    <col min="13827" max="13827" width="15" style="93" customWidth="1"/>
    <col min="13828" max="13828" width="17.5546875" style="93" customWidth="1"/>
    <col min="13829" max="13829" width="3.6640625" style="93" customWidth="1"/>
    <col min="13830" max="14080" width="8.88671875" style="93"/>
    <col min="14081" max="14081" width="37.5546875" style="93" customWidth="1"/>
    <col min="14082" max="14082" width="3.33203125" style="93" customWidth="1"/>
    <col min="14083" max="14083" width="15" style="93" customWidth="1"/>
    <col min="14084" max="14084" width="17.5546875" style="93" customWidth="1"/>
    <col min="14085" max="14085" width="3.6640625" style="93" customWidth="1"/>
    <col min="14086" max="14336" width="8.88671875" style="93"/>
    <col min="14337" max="14337" width="37.5546875" style="93" customWidth="1"/>
    <col min="14338" max="14338" width="3.33203125" style="93" customWidth="1"/>
    <col min="14339" max="14339" width="15" style="93" customWidth="1"/>
    <col min="14340" max="14340" width="17.5546875" style="93" customWidth="1"/>
    <col min="14341" max="14341" width="3.6640625" style="93" customWidth="1"/>
    <col min="14342" max="14592" width="8.88671875" style="93"/>
    <col min="14593" max="14593" width="37.5546875" style="93" customWidth="1"/>
    <col min="14594" max="14594" width="3.33203125" style="93" customWidth="1"/>
    <col min="14595" max="14595" width="15" style="93" customWidth="1"/>
    <col min="14596" max="14596" width="17.5546875" style="93" customWidth="1"/>
    <col min="14597" max="14597" width="3.6640625" style="93" customWidth="1"/>
    <col min="14598" max="14848" width="8.88671875" style="93"/>
    <col min="14849" max="14849" width="37.5546875" style="93" customWidth="1"/>
    <col min="14850" max="14850" width="3.33203125" style="93" customWidth="1"/>
    <col min="14851" max="14851" width="15" style="93" customWidth="1"/>
    <col min="14852" max="14852" width="17.5546875" style="93" customWidth="1"/>
    <col min="14853" max="14853" width="3.6640625" style="93" customWidth="1"/>
    <col min="14854" max="15104" width="8.88671875" style="93"/>
    <col min="15105" max="15105" width="37.5546875" style="93" customWidth="1"/>
    <col min="15106" max="15106" width="3.33203125" style="93" customWidth="1"/>
    <col min="15107" max="15107" width="15" style="93" customWidth="1"/>
    <col min="15108" max="15108" width="17.5546875" style="93" customWidth="1"/>
    <col min="15109" max="15109" width="3.6640625" style="93" customWidth="1"/>
    <col min="15110" max="15360" width="8.88671875" style="93"/>
    <col min="15361" max="15361" width="37.5546875" style="93" customWidth="1"/>
    <col min="15362" max="15362" width="3.33203125" style="93" customWidth="1"/>
    <col min="15363" max="15363" width="15" style="93" customWidth="1"/>
    <col min="15364" max="15364" width="17.5546875" style="93" customWidth="1"/>
    <col min="15365" max="15365" width="3.6640625" style="93" customWidth="1"/>
    <col min="15366" max="15616" width="8.88671875" style="93"/>
    <col min="15617" max="15617" width="37.5546875" style="93" customWidth="1"/>
    <col min="15618" max="15618" width="3.33203125" style="93" customWidth="1"/>
    <col min="15619" max="15619" width="15" style="93" customWidth="1"/>
    <col min="15620" max="15620" width="17.5546875" style="93" customWidth="1"/>
    <col min="15621" max="15621" width="3.6640625" style="93" customWidth="1"/>
    <col min="15622" max="15872" width="8.88671875" style="93"/>
    <col min="15873" max="15873" width="37.5546875" style="93" customWidth="1"/>
    <col min="15874" max="15874" width="3.33203125" style="93" customWidth="1"/>
    <col min="15875" max="15875" width="15" style="93" customWidth="1"/>
    <col min="15876" max="15876" width="17.5546875" style="93" customWidth="1"/>
    <col min="15877" max="15877" width="3.6640625" style="93" customWidth="1"/>
    <col min="15878" max="16128" width="8.88671875" style="93"/>
    <col min="16129" max="16129" width="37.5546875" style="93" customWidth="1"/>
    <col min="16130" max="16130" width="3.33203125" style="93" customWidth="1"/>
    <col min="16131" max="16131" width="15" style="93" customWidth="1"/>
    <col min="16132" max="16132" width="17.5546875" style="93" customWidth="1"/>
    <col min="16133" max="16133" width="3.6640625" style="93" customWidth="1"/>
    <col min="16134" max="16384" width="8.88671875" style="93"/>
  </cols>
  <sheetData>
    <row r="1" spans="1:5">
      <c r="A1" s="92" t="s">
        <v>127</v>
      </c>
      <c r="B1" s="92"/>
      <c r="C1" s="37"/>
    </row>
    <row r="2" spans="1:5">
      <c r="A2" s="92" t="s">
        <v>128</v>
      </c>
      <c r="B2" s="92"/>
      <c r="C2" s="37"/>
    </row>
    <row r="3" spans="1:5" ht="4.5" customHeight="1">
      <c r="A3" s="92"/>
      <c r="B3" s="92"/>
      <c r="C3" s="37"/>
    </row>
    <row r="4" spans="1:5">
      <c r="A4" s="92" t="s">
        <v>315</v>
      </c>
      <c r="B4" s="92"/>
      <c r="C4" s="37"/>
    </row>
    <row r="5" spans="1:5" ht="5.25" customHeight="1" thickBot="1"/>
    <row r="6" spans="1:5" ht="6.75" customHeight="1">
      <c r="A6" s="174"/>
      <c r="B6" s="174"/>
      <c r="C6" s="167"/>
      <c r="D6" s="166"/>
      <c r="E6" s="166"/>
    </row>
    <row r="7" spans="1:5">
      <c r="A7" s="172" t="s">
        <v>307</v>
      </c>
      <c r="B7" s="137"/>
      <c r="C7" s="185" t="s">
        <v>245</v>
      </c>
      <c r="D7" s="185"/>
    </row>
    <row r="8" spans="1:5">
      <c r="A8" s="42"/>
      <c r="B8" s="137"/>
      <c r="C8" s="171" t="s">
        <v>220</v>
      </c>
      <c r="D8" s="172" t="s">
        <v>136</v>
      </c>
    </row>
    <row r="9" spans="1:5" ht="6.75" customHeight="1" thickBot="1">
      <c r="A9" s="98"/>
      <c r="B9" s="98"/>
      <c r="C9" s="168"/>
      <c r="D9" s="53"/>
    </row>
    <row r="10" spans="1:5" ht="7.5" customHeight="1">
      <c r="A10" s="97"/>
      <c r="B10" s="97"/>
      <c r="C10" s="173"/>
      <c r="D10" s="58"/>
      <c r="E10" s="166"/>
    </row>
    <row r="11" spans="1:5">
      <c r="A11" s="140" t="s">
        <v>207</v>
      </c>
      <c r="B11" s="175"/>
      <c r="C11" s="176">
        <f>IF($A11&lt;&gt;0,C13+C29,"")</f>
        <v>125</v>
      </c>
      <c r="D11" s="79">
        <f>IF($A11&lt;&gt;0,D13+D29,"")</f>
        <v>100</v>
      </c>
    </row>
    <row r="12" spans="1:5" ht="8.25" customHeight="1">
      <c r="A12" s="175"/>
      <c r="B12" s="175"/>
      <c r="C12" s="78"/>
      <c r="D12" s="77"/>
    </row>
    <row r="13" spans="1:5">
      <c r="A13" s="140" t="s">
        <v>208</v>
      </c>
      <c r="B13" s="175"/>
      <c r="C13" s="78">
        <f>SUM(C15+C17+C19+C21+C23+C25+C27)</f>
        <v>69</v>
      </c>
      <c r="D13" s="79">
        <f>IF($A13&lt;&gt;"",C13/C$11*100,"")</f>
        <v>55.2</v>
      </c>
    </row>
    <row r="14" spans="1:5" ht="8.25" customHeight="1">
      <c r="A14" s="175"/>
      <c r="B14" s="175"/>
      <c r="C14" s="78"/>
      <c r="D14" s="79" t="str">
        <f t="shared" ref="D14:D19" si="0">IF($A14&lt;&gt;"",C14/C$11*100,"")</f>
        <v/>
      </c>
    </row>
    <row r="15" spans="1:5">
      <c r="A15" s="144" t="s">
        <v>209</v>
      </c>
      <c r="B15" s="140"/>
      <c r="C15" s="78">
        <v>29</v>
      </c>
      <c r="D15" s="79">
        <f t="shared" si="0"/>
        <v>23.200000000000003</v>
      </c>
    </row>
    <row r="16" spans="1:5" ht="8.25" customHeight="1">
      <c r="A16" s="144"/>
      <c r="B16" s="175"/>
      <c r="C16" s="78"/>
      <c r="D16" s="79" t="str">
        <f t="shared" si="0"/>
        <v/>
      </c>
    </row>
    <row r="17" spans="1:4">
      <c r="A17" s="144" t="s">
        <v>224</v>
      </c>
      <c r="B17" s="140"/>
      <c r="C17" s="78">
        <v>5</v>
      </c>
      <c r="D17" s="79">
        <f t="shared" si="0"/>
        <v>4</v>
      </c>
    </row>
    <row r="18" spans="1:4" ht="8.25" customHeight="1">
      <c r="A18" s="144"/>
      <c r="B18" s="175"/>
      <c r="C18" s="78"/>
      <c r="D18" s="79" t="str">
        <f t="shared" si="0"/>
        <v/>
      </c>
    </row>
    <row r="19" spans="1:4">
      <c r="A19" s="144" t="s">
        <v>210</v>
      </c>
      <c r="B19" s="140"/>
      <c r="C19" s="78">
        <v>10</v>
      </c>
      <c r="D19" s="79">
        <f t="shared" si="0"/>
        <v>8</v>
      </c>
    </row>
    <row r="20" spans="1:4" ht="8.25" customHeight="1">
      <c r="A20" s="145"/>
      <c r="B20" s="175"/>
      <c r="C20" s="78"/>
      <c r="D20" s="77"/>
    </row>
    <row r="21" spans="1:4" hidden="1">
      <c r="A21" s="145" t="s">
        <v>214</v>
      </c>
      <c r="B21" s="140"/>
      <c r="C21" s="78"/>
      <c r="D21" s="79">
        <f t="shared" ref="D21:D41" si="1">IF($A21&lt;&gt;"",C21/C$11*100,"")</f>
        <v>0</v>
      </c>
    </row>
    <row r="22" spans="1:4" ht="9.75" hidden="1" customHeight="1">
      <c r="A22" s="145"/>
      <c r="B22" s="140"/>
      <c r="C22" s="78"/>
      <c r="D22" s="79"/>
    </row>
    <row r="23" spans="1:4">
      <c r="A23" s="144" t="s">
        <v>226</v>
      </c>
      <c r="B23" s="175"/>
      <c r="C23" s="78">
        <v>7</v>
      </c>
      <c r="D23" s="79">
        <f t="shared" si="1"/>
        <v>5.6000000000000005</v>
      </c>
    </row>
    <row r="24" spans="1:4" ht="8.25" customHeight="1">
      <c r="A24" s="144"/>
      <c r="B24" s="175"/>
      <c r="C24" s="78"/>
      <c r="D24" s="79" t="str">
        <f t="shared" si="1"/>
        <v/>
      </c>
    </row>
    <row r="25" spans="1:4" s="146" customFormat="1">
      <c r="A25" s="144" t="s">
        <v>212</v>
      </c>
      <c r="B25" s="140"/>
      <c r="C25" s="78">
        <v>7</v>
      </c>
      <c r="D25" s="79">
        <f t="shared" si="1"/>
        <v>5.6000000000000005</v>
      </c>
    </row>
    <row r="26" spans="1:4" ht="8.25" customHeight="1">
      <c r="A26" s="175"/>
      <c r="B26" s="175"/>
      <c r="C26" s="78"/>
      <c r="D26" s="79" t="str">
        <f t="shared" si="1"/>
        <v/>
      </c>
    </row>
    <row r="27" spans="1:4" ht="12.75" customHeight="1">
      <c r="A27" s="144" t="s">
        <v>316</v>
      </c>
      <c r="B27" s="175"/>
      <c r="C27" s="78">
        <v>11</v>
      </c>
      <c r="D27" s="79">
        <f t="shared" si="1"/>
        <v>8.7999999999999989</v>
      </c>
    </row>
    <row r="28" spans="1:4" ht="8.25" customHeight="1">
      <c r="A28" s="175"/>
      <c r="B28" s="175"/>
      <c r="C28" s="78"/>
      <c r="D28" s="79"/>
    </row>
    <row r="29" spans="1:4">
      <c r="A29" s="140" t="s">
        <v>216</v>
      </c>
      <c r="B29" s="140"/>
      <c r="C29" s="78">
        <f>SUM(C31:C41)</f>
        <v>56</v>
      </c>
      <c r="D29" s="79">
        <f t="shared" si="1"/>
        <v>44.800000000000004</v>
      </c>
    </row>
    <row r="30" spans="1:4" ht="10.5" hidden="1" customHeight="1">
      <c r="A30" s="140"/>
      <c r="B30" s="140"/>
      <c r="C30" s="78"/>
      <c r="D30" s="79"/>
    </row>
    <row r="31" spans="1:4" hidden="1">
      <c r="A31" s="175" t="s">
        <v>309</v>
      </c>
      <c r="B31" s="175"/>
      <c r="C31" s="78">
        <v>20</v>
      </c>
      <c r="D31" s="79">
        <f t="shared" si="1"/>
        <v>16</v>
      </c>
    </row>
    <row r="32" spans="1:4" ht="10.5" hidden="1" customHeight="1">
      <c r="A32" s="175"/>
      <c r="B32" s="175"/>
      <c r="C32" s="78"/>
      <c r="D32" s="79" t="str">
        <f t="shared" si="1"/>
        <v/>
      </c>
    </row>
    <row r="33" spans="1:5" hidden="1">
      <c r="A33" s="144" t="s">
        <v>310</v>
      </c>
      <c r="B33" s="175"/>
      <c r="C33" s="78">
        <v>1</v>
      </c>
      <c r="D33" s="79">
        <f t="shared" si="1"/>
        <v>0.8</v>
      </c>
    </row>
    <row r="34" spans="1:5" ht="9" hidden="1" customHeight="1">
      <c r="A34" s="175"/>
      <c r="B34" s="175"/>
      <c r="C34" s="78"/>
      <c r="D34" s="79" t="str">
        <f t="shared" si="1"/>
        <v/>
      </c>
    </row>
    <row r="35" spans="1:5" hidden="1">
      <c r="A35" s="175" t="s">
        <v>311</v>
      </c>
      <c r="B35" s="175"/>
      <c r="C35" s="78">
        <v>10</v>
      </c>
      <c r="D35" s="79">
        <f t="shared" si="1"/>
        <v>8</v>
      </c>
    </row>
    <row r="36" spans="1:5" ht="9" hidden="1" customHeight="1">
      <c r="A36" s="175"/>
      <c r="B36" s="175"/>
      <c r="C36" s="78"/>
      <c r="D36" s="79"/>
    </row>
    <row r="37" spans="1:5" hidden="1">
      <c r="A37" s="175" t="s">
        <v>312</v>
      </c>
      <c r="B37" s="175"/>
      <c r="C37" s="78">
        <v>8</v>
      </c>
      <c r="D37" s="79">
        <f t="shared" si="1"/>
        <v>6.4</v>
      </c>
    </row>
    <row r="38" spans="1:5" ht="9" hidden="1" customHeight="1">
      <c r="A38" s="175"/>
      <c r="B38" s="175"/>
      <c r="C38" s="78"/>
      <c r="D38" s="79"/>
    </row>
    <row r="39" spans="1:5" hidden="1">
      <c r="A39" s="175" t="s">
        <v>313</v>
      </c>
      <c r="B39" s="175"/>
      <c r="C39" s="78">
        <v>8</v>
      </c>
      <c r="D39" s="79">
        <f t="shared" si="1"/>
        <v>6.4</v>
      </c>
    </row>
    <row r="40" spans="1:5" ht="9" hidden="1" customHeight="1">
      <c r="D40" s="75"/>
    </row>
    <row r="41" spans="1:5" hidden="1">
      <c r="A41" s="93" t="s">
        <v>314</v>
      </c>
      <c r="C41" s="76">
        <v>9</v>
      </c>
      <c r="D41" s="75">
        <f t="shared" si="1"/>
        <v>7.1999999999999993</v>
      </c>
    </row>
    <row r="42" spans="1:5" ht="10.5" customHeight="1" thickBot="1"/>
    <row r="43" spans="1:5" ht="12" customHeight="1">
      <c r="A43" s="177"/>
      <c r="B43" s="177"/>
      <c r="C43" s="167"/>
      <c r="D43" s="167"/>
      <c r="E43" s="166"/>
    </row>
    <row r="44" spans="1:5">
      <c r="A44" s="93" t="s">
        <v>292</v>
      </c>
    </row>
    <row r="45" spans="1:5">
      <c r="A45" s="93" t="s">
        <v>241</v>
      </c>
    </row>
  </sheetData>
  <mergeCells count="1">
    <mergeCell ref="C7:D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baseColWidth="10" defaultRowHeight="14.4"/>
  <cols>
    <col min="1" max="1" width="21" customWidth="1"/>
    <col min="2" max="2" width="6.88671875" customWidth="1"/>
    <col min="3" max="4" width="14.44140625" customWidth="1"/>
    <col min="5" max="5" width="3.6640625" customWidth="1"/>
    <col min="257" max="257" width="21" customWidth="1"/>
    <col min="258" max="258" width="6.88671875" customWidth="1"/>
    <col min="259" max="260" width="14.44140625" customWidth="1"/>
    <col min="261" max="261" width="3.6640625" customWidth="1"/>
    <col min="513" max="513" width="21" customWidth="1"/>
    <col min="514" max="514" width="6.88671875" customWidth="1"/>
    <col min="515" max="516" width="14.44140625" customWidth="1"/>
    <col min="517" max="517" width="3.6640625" customWidth="1"/>
    <col min="769" max="769" width="21" customWidth="1"/>
    <col min="770" max="770" width="6.88671875" customWidth="1"/>
    <col min="771" max="772" width="14.44140625" customWidth="1"/>
    <col min="773" max="773" width="3.6640625" customWidth="1"/>
    <col min="1025" max="1025" width="21" customWidth="1"/>
    <col min="1026" max="1026" width="6.88671875" customWidth="1"/>
    <col min="1027" max="1028" width="14.44140625" customWidth="1"/>
    <col min="1029" max="1029" width="3.6640625" customWidth="1"/>
    <col min="1281" max="1281" width="21" customWidth="1"/>
    <col min="1282" max="1282" width="6.88671875" customWidth="1"/>
    <col min="1283" max="1284" width="14.44140625" customWidth="1"/>
    <col min="1285" max="1285" width="3.6640625" customWidth="1"/>
    <col min="1537" max="1537" width="21" customWidth="1"/>
    <col min="1538" max="1538" width="6.88671875" customWidth="1"/>
    <col min="1539" max="1540" width="14.44140625" customWidth="1"/>
    <col min="1541" max="1541" width="3.6640625" customWidth="1"/>
    <col min="1793" max="1793" width="21" customWidth="1"/>
    <col min="1794" max="1794" width="6.88671875" customWidth="1"/>
    <col min="1795" max="1796" width="14.44140625" customWidth="1"/>
    <col min="1797" max="1797" width="3.6640625" customWidth="1"/>
    <col min="2049" max="2049" width="21" customWidth="1"/>
    <col min="2050" max="2050" width="6.88671875" customWidth="1"/>
    <col min="2051" max="2052" width="14.44140625" customWidth="1"/>
    <col min="2053" max="2053" width="3.6640625" customWidth="1"/>
    <col min="2305" max="2305" width="21" customWidth="1"/>
    <col min="2306" max="2306" width="6.88671875" customWidth="1"/>
    <col min="2307" max="2308" width="14.44140625" customWidth="1"/>
    <col min="2309" max="2309" width="3.6640625" customWidth="1"/>
    <col min="2561" max="2561" width="21" customWidth="1"/>
    <col min="2562" max="2562" width="6.88671875" customWidth="1"/>
    <col min="2563" max="2564" width="14.44140625" customWidth="1"/>
    <col min="2565" max="2565" width="3.6640625" customWidth="1"/>
    <col min="2817" max="2817" width="21" customWidth="1"/>
    <col min="2818" max="2818" width="6.88671875" customWidth="1"/>
    <col min="2819" max="2820" width="14.44140625" customWidth="1"/>
    <col min="2821" max="2821" width="3.6640625" customWidth="1"/>
    <col min="3073" max="3073" width="21" customWidth="1"/>
    <col min="3074" max="3074" width="6.88671875" customWidth="1"/>
    <col min="3075" max="3076" width="14.44140625" customWidth="1"/>
    <col min="3077" max="3077" width="3.6640625" customWidth="1"/>
    <col min="3329" max="3329" width="21" customWidth="1"/>
    <col min="3330" max="3330" width="6.88671875" customWidth="1"/>
    <col min="3331" max="3332" width="14.44140625" customWidth="1"/>
    <col min="3333" max="3333" width="3.6640625" customWidth="1"/>
    <col min="3585" max="3585" width="21" customWidth="1"/>
    <col min="3586" max="3586" width="6.88671875" customWidth="1"/>
    <col min="3587" max="3588" width="14.44140625" customWidth="1"/>
    <col min="3589" max="3589" width="3.6640625" customWidth="1"/>
    <col min="3841" max="3841" width="21" customWidth="1"/>
    <col min="3842" max="3842" width="6.88671875" customWidth="1"/>
    <col min="3843" max="3844" width="14.44140625" customWidth="1"/>
    <col min="3845" max="3845" width="3.6640625" customWidth="1"/>
    <col min="4097" max="4097" width="21" customWidth="1"/>
    <col min="4098" max="4098" width="6.88671875" customWidth="1"/>
    <col min="4099" max="4100" width="14.44140625" customWidth="1"/>
    <col min="4101" max="4101" width="3.6640625" customWidth="1"/>
    <col min="4353" max="4353" width="21" customWidth="1"/>
    <col min="4354" max="4354" width="6.88671875" customWidth="1"/>
    <col min="4355" max="4356" width="14.44140625" customWidth="1"/>
    <col min="4357" max="4357" width="3.6640625" customWidth="1"/>
    <col min="4609" max="4609" width="21" customWidth="1"/>
    <col min="4610" max="4610" width="6.88671875" customWidth="1"/>
    <col min="4611" max="4612" width="14.44140625" customWidth="1"/>
    <col min="4613" max="4613" width="3.6640625" customWidth="1"/>
    <col min="4865" max="4865" width="21" customWidth="1"/>
    <col min="4866" max="4866" width="6.88671875" customWidth="1"/>
    <col min="4867" max="4868" width="14.44140625" customWidth="1"/>
    <col min="4869" max="4869" width="3.6640625" customWidth="1"/>
    <col min="5121" max="5121" width="21" customWidth="1"/>
    <col min="5122" max="5122" width="6.88671875" customWidth="1"/>
    <col min="5123" max="5124" width="14.44140625" customWidth="1"/>
    <col min="5125" max="5125" width="3.6640625" customWidth="1"/>
    <col min="5377" max="5377" width="21" customWidth="1"/>
    <col min="5378" max="5378" width="6.88671875" customWidth="1"/>
    <col min="5379" max="5380" width="14.44140625" customWidth="1"/>
    <col min="5381" max="5381" width="3.6640625" customWidth="1"/>
    <col min="5633" max="5633" width="21" customWidth="1"/>
    <col min="5634" max="5634" width="6.88671875" customWidth="1"/>
    <col min="5635" max="5636" width="14.44140625" customWidth="1"/>
    <col min="5637" max="5637" width="3.6640625" customWidth="1"/>
    <col min="5889" max="5889" width="21" customWidth="1"/>
    <col min="5890" max="5890" width="6.88671875" customWidth="1"/>
    <col min="5891" max="5892" width="14.44140625" customWidth="1"/>
    <col min="5893" max="5893" width="3.6640625" customWidth="1"/>
    <col min="6145" max="6145" width="21" customWidth="1"/>
    <col min="6146" max="6146" width="6.88671875" customWidth="1"/>
    <col min="6147" max="6148" width="14.44140625" customWidth="1"/>
    <col min="6149" max="6149" width="3.6640625" customWidth="1"/>
    <col min="6401" max="6401" width="21" customWidth="1"/>
    <col min="6402" max="6402" width="6.88671875" customWidth="1"/>
    <col min="6403" max="6404" width="14.44140625" customWidth="1"/>
    <col min="6405" max="6405" width="3.6640625" customWidth="1"/>
    <col min="6657" max="6657" width="21" customWidth="1"/>
    <col min="6658" max="6658" width="6.88671875" customWidth="1"/>
    <col min="6659" max="6660" width="14.44140625" customWidth="1"/>
    <col min="6661" max="6661" width="3.6640625" customWidth="1"/>
    <col min="6913" max="6913" width="21" customWidth="1"/>
    <col min="6914" max="6914" width="6.88671875" customWidth="1"/>
    <col min="6915" max="6916" width="14.44140625" customWidth="1"/>
    <col min="6917" max="6917" width="3.6640625" customWidth="1"/>
    <col min="7169" max="7169" width="21" customWidth="1"/>
    <col min="7170" max="7170" width="6.88671875" customWidth="1"/>
    <col min="7171" max="7172" width="14.44140625" customWidth="1"/>
    <col min="7173" max="7173" width="3.6640625" customWidth="1"/>
    <col min="7425" max="7425" width="21" customWidth="1"/>
    <col min="7426" max="7426" width="6.88671875" customWidth="1"/>
    <col min="7427" max="7428" width="14.44140625" customWidth="1"/>
    <col min="7429" max="7429" width="3.6640625" customWidth="1"/>
    <col min="7681" max="7681" width="21" customWidth="1"/>
    <col min="7682" max="7682" width="6.88671875" customWidth="1"/>
    <col min="7683" max="7684" width="14.44140625" customWidth="1"/>
    <col min="7685" max="7685" width="3.6640625" customWidth="1"/>
    <col min="7937" max="7937" width="21" customWidth="1"/>
    <col min="7938" max="7938" width="6.88671875" customWidth="1"/>
    <col min="7939" max="7940" width="14.44140625" customWidth="1"/>
    <col min="7941" max="7941" width="3.6640625" customWidth="1"/>
    <col min="8193" max="8193" width="21" customWidth="1"/>
    <col min="8194" max="8194" width="6.88671875" customWidth="1"/>
    <col min="8195" max="8196" width="14.44140625" customWidth="1"/>
    <col min="8197" max="8197" width="3.6640625" customWidth="1"/>
    <col min="8449" max="8449" width="21" customWidth="1"/>
    <col min="8450" max="8450" width="6.88671875" customWidth="1"/>
    <col min="8451" max="8452" width="14.44140625" customWidth="1"/>
    <col min="8453" max="8453" width="3.6640625" customWidth="1"/>
    <col min="8705" max="8705" width="21" customWidth="1"/>
    <col min="8706" max="8706" width="6.88671875" customWidth="1"/>
    <col min="8707" max="8708" width="14.44140625" customWidth="1"/>
    <col min="8709" max="8709" width="3.6640625" customWidth="1"/>
    <col min="8961" max="8961" width="21" customWidth="1"/>
    <col min="8962" max="8962" width="6.88671875" customWidth="1"/>
    <col min="8963" max="8964" width="14.44140625" customWidth="1"/>
    <col min="8965" max="8965" width="3.6640625" customWidth="1"/>
    <col min="9217" max="9217" width="21" customWidth="1"/>
    <col min="9218" max="9218" width="6.88671875" customWidth="1"/>
    <col min="9219" max="9220" width="14.44140625" customWidth="1"/>
    <col min="9221" max="9221" width="3.6640625" customWidth="1"/>
    <col min="9473" max="9473" width="21" customWidth="1"/>
    <col min="9474" max="9474" width="6.88671875" customWidth="1"/>
    <col min="9475" max="9476" width="14.44140625" customWidth="1"/>
    <col min="9477" max="9477" width="3.6640625" customWidth="1"/>
    <col min="9729" max="9729" width="21" customWidth="1"/>
    <col min="9730" max="9730" width="6.88671875" customWidth="1"/>
    <col min="9731" max="9732" width="14.44140625" customWidth="1"/>
    <col min="9733" max="9733" width="3.6640625" customWidth="1"/>
    <col min="9985" max="9985" width="21" customWidth="1"/>
    <col min="9986" max="9986" width="6.88671875" customWidth="1"/>
    <col min="9987" max="9988" width="14.44140625" customWidth="1"/>
    <col min="9989" max="9989" width="3.6640625" customWidth="1"/>
    <col min="10241" max="10241" width="21" customWidth="1"/>
    <col min="10242" max="10242" width="6.88671875" customWidth="1"/>
    <col min="10243" max="10244" width="14.44140625" customWidth="1"/>
    <col min="10245" max="10245" width="3.6640625" customWidth="1"/>
    <col min="10497" max="10497" width="21" customWidth="1"/>
    <col min="10498" max="10498" width="6.88671875" customWidth="1"/>
    <col min="10499" max="10500" width="14.44140625" customWidth="1"/>
    <col min="10501" max="10501" width="3.6640625" customWidth="1"/>
    <col min="10753" max="10753" width="21" customWidth="1"/>
    <col min="10754" max="10754" width="6.88671875" customWidth="1"/>
    <col min="10755" max="10756" width="14.44140625" customWidth="1"/>
    <col min="10757" max="10757" width="3.6640625" customWidth="1"/>
    <col min="11009" max="11009" width="21" customWidth="1"/>
    <col min="11010" max="11010" width="6.88671875" customWidth="1"/>
    <col min="11011" max="11012" width="14.44140625" customWidth="1"/>
    <col min="11013" max="11013" width="3.6640625" customWidth="1"/>
    <col min="11265" max="11265" width="21" customWidth="1"/>
    <col min="11266" max="11266" width="6.88671875" customWidth="1"/>
    <col min="11267" max="11268" width="14.44140625" customWidth="1"/>
    <col min="11269" max="11269" width="3.6640625" customWidth="1"/>
    <col min="11521" max="11521" width="21" customWidth="1"/>
    <col min="11522" max="11522" width="6.88671875" customWidth="1"/>
    <col min="11523" max="11524" width="14.44140625" customWidth="1"/>
    <col min="11525" max="11525" width="3.6640625" customWidth="1"/>
    <col min="11777" max="11777" width="21" customWidth="1"/>
    <col min="11778" max="11778" width="6.88671875" customWidth="1"/>
    <col min="11779" max="11780" width="14.44140625" customWidth="1"/>
    <col min="11781" max="11781" width="3.6640625" customWidth="1"/>
    <col min="12033" max="12033" width="21" customWidth="1"/>
    <col min="12034" max="12034" width="6.88671875" customWidth="1"/>
    <col min="12035" max="12036" width="14.44140625" customWidth="1"/>
    <col min="12037" max="12037" width="3.6640625" customWidth="1"/>
    <col min="12289" max="12289" width="21" customWidth="1"/>
    <col min="12290" max="12290" width="6.88671875" customWidth="1"/>
    <col min="12291" max="12292" width="14.44140625" customWidth="1"/>
    <col min="12293" max="12293" width="3.6640625" customWidth="1"/>
    <col min="12545" max="12545" width="21" customWidth="1"/>
    <col min="12546" max="12546" width="6.88671875" customWidth="1"/>
    <col min="12547" max="12548" width="14.44140625" customWidth="1"/>
    <col min="12549" max="12549" width="3.6640625" customWidth="1"/>
    <col min="12801" max="12801" width="21" customWidth="1"/>
    <col min="12802" max="12802" width="6.88671875" customWidth="1"/>
    <col min="12803" max="12804" width="14.44140625" customWidth="1"/>
    <col min="12805" max="12805" width="3.6640625" customWidth="1"/>
    <col min="13057" max="13057" width="21" customWidth="1"/>
    <col min="13058" max="13058" width="6.88671875" customWidth="1"/>
    <col min="13059" max="13060" width="14.44140625" customWidth="1"/>
    <col min="13061" max="13061" width="3.6640625" customWidth="1"/>
    <col min="13313" max="13313" width="21" customWidth="1"/>
    <col min="13314" max="13314" width="6.88671875" customWidth="1"/>
    <col min="13315" max="13316" width="14.44140625" customWidth="1"/>
    <col min="13317" max="13317" width="3.6640625" customWidth="1"/>
    <col min="13569" max="13569" width="21" customWidth="1"/>
    <col min="13570" max="13570" width="6.88671875" customWidth="1"/>
    <col min="13571" max="13572" width="14.44140625" customWidth="1"/>
    <col min="13573" max="13573" width="3.6640625" customWidth="1"/>
    <col min="13825" max="13825" width="21" customWidth="1"/>
    <col min="13826" max="13826" width="6.88671875" customWidth="1"/>
    <col min="13827" max="13828" width="14.44140625" customWidth="1"/>
    <col min="13829" max="13829" width="3.6640625" customWidth="1"/>
    <col min="14081" max="14081" width="21" customWidth="1"/>
    <col min="14082" max="14082" width="6.88671875" customWidth="1"/>
    <col min="14083" max="14084" width="14.44140625" customWidth="1"/>
    <col min="14085" max="14085" width="3.6640625" customWidth="1"/>
    <col min="14337" max="14337" width="21" customWidth="1"/>
    <col min="14338" max="14338" width="6.88671875" customWidth="1"/>
    <col min="14339" max="14340" width="14.44140625" customWidth="1"/>
    <col min="14341" max="14341" width="3.6640625" customWidth="1"/>
    <col min="14593" max="14593" width="21" customWidth="1"/>
    <col min="14594" max="14594" width="6.88671875" customWidth="1"/>
    <col min="14595" max="14596" width="14.44140625" customWidth="1"/>
    <col min="14597" max="14597" width="3.6640625" customWidth="1"/>
    <col min="14849" max="14849" width="21" customWidth="1"/>
    <col min="14850" max="14850" width="6.88671875" customWidth="1"/>
    <col min="14851" max="14852" width="14.44140625" customWidth="1"/>
    <col min="14853" max="14853" width="3.6640625" customWidth="1"/>
    <col min="15105" max="15105" width="21" customWidth="1"/>
    <col min="15106" max="15106" width="6.88671875" customWidth="1"/>
    <col min="15107" max="15108" width="14.44140625" customWidth="1"/>
    <col min="15109" max="15109" width="3.6640625" customWidth="1"/>
    <col min="15361" max="15361" width="21" customWidth="1"/>
    <col min="15362" max="15362" width="6.88671875" customWidth="1"/>
    <col min="15363" max="15364" width="14.44140625" customWidth="1"/>
    <col min="15365" max="15365" width="3.6640625" customWidth="1"/>
    <col min="15617" max="15617" width="21" customWidth="1"/>
    <col min="15618" max="15618" width="6.88671875" customWidth="1"/>
    <col min="15619" max="15620" width="14.44140625" customWidth="1"/>
    <col min="15621" max="15621" width="3.6640625" customWidth="1"/>
    <col min="15873" max="15873" width="21" customWidth="1"/>
    <col min="15874" max="15874" width="6.88671875" customWidth="1"/>
    <col min="15875" max="15876" width="14.44140625" customWidth="1"/>
    <col min="15877" max="15877" width="3.6640625" customWidth="1"/>
    <col min="16129" max="16129" width="21" customWidth="1"/>
    <col min="16130" max="16130" width="6.88671875" customWidth="1"/>
    <col min="16131" max="16132" width="14.44140625" customWidth="1"/>
    <col min="16133" max="16133" width="3.6640625" customWidth="1"/>
  </cols>
  <sheetData>
    <row r="1" spans="1:5" ht="15.6">
      <c r="A1" s="99" t="s">
        <v>233</v>
      </c>
      <c r="B1" s="99"/>
      <c r="C1" s="99"/>
      <c r="E1" s="26"/>
    </row>
    <row r="2" spans="1:5" ht="15.6">
      <c r="A2" s="99" t="s">
        <v>234</v>
      </c>
      <c r="B2" s="99"/>
      <c r="C2" s="99"/>
      <c r="E2" s="26"/>
    </row>
    <row r="3" spans="1:5" ht="15.6">
      <c r="A3" s="99"/>
      <c r="B3" s="99"/>
      <c r="C3" s="99"/>
      <c r="D3" s="124"/>
      <c r="E3" s="125"/>
    </row>
    <row r="4" spans="1:5" ht="15.6">
      <c r="A4" s="99" t="s">
        <v>317</v>
      </c>
      <c r="B4" s="99"/>
      <c r="C4" s="99"/>
      <c r="D4" s="124"/>
      <c r="E4" s="124"/>
    </row>
    <row r="5" spans="1:5" ht="15.6">
      <c r="A5" s="99" t="s">
        <v>318</v>
      </c>
      <c r="B5" s="99"/>
      <c r="C5" s="99"/>
      <c r="D5" s="124"/>
      <c r="E5" s="124"/>
    </row>
    <row r="6" spans="1:5" ht="15.6">
      <c r="A6" s="99" t="s">
        <v>295</v>
      </c>
      <c r="B6" s="99"/>
      <c r="C6" s="99"/>
      <c r="D6" s="124"/>
      <c r="E6" s="124"/>
    </row>
    <row r="7" spans="1:5" ht="15.6">
      <c r="A7" s="100"/>
      <c r="B7" s="100"/>
      <c r="C7" s="100"/>
      <c r="D7" s="100"/>
      <c r="E7" s="100"/>
    </row>
    <row r="8" spans="1:5" ht="15.6">
      <c r="A8" s="126"/>
      <c r="B8" s="126"/>
      <c r="C8" s="126"/>
      <c r="D8" s="126"/>
      <c r="E8" s="126"/>
    </row>
    <row r="9" spans="1:5" ht="15.6">
      <c r="A9" s="112" t="s">
        <v>296</v>
      </c>
      <c r="B9" s="118"/>
      <c r="C9" s="184" t="s">
        <v>297</v>
      </c>
      <c r="D9" s="184"/>
      <c r="E9" s="34"/>
    </row>
    <row r="10" spans="1:5" ht="15.6">
      <c r="A10" s="112"/>
      <c r="B10" s="118"/>
      <c r="C10" s="118" t="s">
        <v>298</v>
      </c>
      <c r="D10" s="118" t="s">
        <v>136</v>
      </c>
      <c r="E10" s="118"/>
    </row>
    <row r="11" spans="1:5" ht="15.6">
      <c r="A11" s="127"/>
      <c r="B11" s="128"/>
      <c r="C11" s="128"/>
      <c r="D11" s="128"/>
      <c r="E11" s="128"/>
    </row>
    <row r="12" spans="1:5" ht="18" customHeight="1">
      <c r="A12" s="100"/>
      <c r="B12" s="100"/>
      <c r="C12" s="100"/>
      <c r="D12" s="100"/>
      <c r="E12" s="100"/>
    </row>
    <row r="13" spans="1:5" ht="18" customHeight="1">
      <c r="A13" s="112" t="s">
        <v>131</v>
      </c>
      <c r="B13" s="100"/>
      <c r="C13" s="129">
        <f>SUM(C15:C25)</f>
        <v>135</v>
      </c>
      <c r="D13" s="130">
        <f>SUM(D15:D25)</f>
        <v>100.00000000000001</v>
      </c>
      <c r="E13" s="100"/>
    </row>
    <row r="14" spans="1:5" ht="18" customHeight="1">
      <c r="A14" s="118"/>
      <c r="B14" s="100"/>
      <c r="C14" s="100"/>
      <c r="D14" s="130"/>
      <c r="E14" s="100"/>
    </row>
    <row r="15" spans="1:5" ht="18" hidden="1" customHeight="1">
      <c r="A15" s="112" t="s">
        <v>299</v>
      </c>
      <c r="B15" s="100"/>
      <c r="C15" s="100"/>
      <c r="D15" s="130">
        <f>IF(A15&lt;&gt;0,C15/$C$13*100,"")</f>
        <v>0</v>
      </c>
      <c r="E15" s="100"/>
    </row>
    <row r="16" spans="1:5" ht="18" hidden="1" customHeight="1">
      <c r="B16" s="34"/>
      <c r="C16" s="100"/>
      <c r="D16" s="130" t="str">
        <f t="shared" ref="D16:D25" si="0">IF(A16&lt;&gt;0,C16/$C$13*100,"")</f>
        <v/>
      </c>
      <c r="E16" s="100"/>
    </row>
    <row r="17" spans="1:5" ht="18" hidden="1" customHeight="1">
      <c r="A17" s="112" t="s">
        <v>244</v>
      </c>
      <c r="B17" s="34"/>
      <c r="C17" s="100"/>
      <c r="D17" s="130">
        <f t="shared" si="0"/>
        <v>0</v>
      </c>
      <c r="E17" s="100"/>
    </row>
    <row r="18" spans="1:5" ht="18" hidden="1" customHeight="1">
      <c r="B18" s="34"/>
      <c r="C18" s="100"/>
      <c r="D18" s="130" t="str">
        <f t="shared" si="0"/>
        <v/>
      </c>
      <c r="E18" s="100"/>
    </row>
    <row r="19" spans="1:5" ht="18" customHeight="1">
      <c r="A19" s="131" t="s">
        <v>230</v>
      </c>
      <c r="B19" s="34"/>
      <c r="C19" s="100">
        <v>1</v>
      </c>
      <c r="D19" s="130">
        <f t="shared" si="0"/>
        <v>0.74074074074074081</v>
      </c>
      <c r="E19" s="100"/>
    </row>
    <row r="20" spans="1:5" ht="18" customHeight="1">
      <c r="B20" s="34"/>
      <c r="C20" s="100"/>
      <c r="D20" s="130" t="str">
        <f t="shared" si="0"/>
        <v/>
      </c>
      <c r="E20" s="100"/>
    </row>
    <row r="21" spans="1:5" ht="18" customHeight="1">
      <c r="A21" s="131" t="s">
        <v>229</v>
      </c>
      <c r="B21" s="34"/>
      <c r="C21" s="100">
        <v>53</v>
      </c>
      <c r="D21" s="130">
        <f t="shared" si="0"/>
        <v>39.25925925925926</v>
      </c>
      <c r="E21" s="100"/>
    </row>
    <row r="22" spans="1:5" ht="18" customHeight="1">
      <c r="B22" s="34"/>
      <c r="C22" s="100"/>
      <c r="D22" s="130" t="str">
        <f t="shared" si="0"/>
        <v/>
      </c>
      <c r="E22" s="100"/>
    </row>
    <row r="23" spans="1:5" ht="18" customHeight="1">
      <c r="A23" s="131" t="s">
        <v>252</v>
      </c>
      <c r="B23" s="34"/>
      <c r="C23" s="100">
        <v>64</v>
      </c>
      <c r="D23" s="130">
        <f t="shared" si="0"/>
        <v>47.407407407407412</v>
      </c>
      <c r="E23" s="100"/>
    </row>
    <row r="24" spans="1:5" ht="18" customHeight="1">
      <c r="A24" s="131"/>
      <c r="B24" s="34"/>
      <c r="C24" s="100"/>
      <c r="D24" s="130" t="str">
        <f t="shared" si="0"/>
        <v/>
      </c>
      <c r="E24" s="100"/>
    </row>
    <row r="25" spans="1:5" ht="18" customHeight="1">
      <c r="A25" s="131" t="s">
        <v>228</v>
      </c>
      <c r="B25" s="34"/>
      <c r="C25" s="100">
        <v>17</v>
      </c>
      <c r="D25" s="130">
        <f t="shared" si="0"/>
        <v>12.592592592592592</v>
      </c>
      <c r="E25" s="100"/>
    </row>
    <row r="26" spans="1:5" ht="18" customHeight="1">
      <c r="A26" s="132"/>
      <c r="B26" s="132"/>
      <c r="C26" s="132"/>
      <c r="D26" s="132"/>
      <c r="E26" s="132"/>
    </row>
    <row r="27" spans="1:5" ht="14.25" customHeight="1"/>
    <row r="28" spans="1:5" s="99" customFormat="1" ht="15">
      <c r="A28" s="99" t="s">
        <v>292</v>
      </c>
    </row>
    <row r="29" spans="1:5" s="99" customFormat="1" ht="15">
      <c r="A29" s="99" t="s">
        <v>225</v>
      </c>
    </row>
    <row r="30" spans="1:5" s="99" customFormat="1" ht="15"/>
  </sheetData>
  <mergeCells count="1">
    <mergeCell ref="C9:D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sqref="A1:XFD1"/>
    </sheetView>
  </sheetViews>
  <sheetFormatPr baseColWidth="10" defaultRowHeight="13.2"/>
  <cols>
    <col min="1" max="1" width="22.6640625" style="43" customWidth="1"/>
    <col min="2" max="2" width="6.44140625" style="43" customWidth="1"/>
    <col min="3" max="3" width="9.6640625" style="51" customWidth="1"/>
    <col min="4" max="4" width="9.5546875" style="51" customWidth="1"/>
    <col min="5" max="5" width="6.6640625" style="43" customWidth="1"/>
    <col min="6" max="6" width="9.6640625" style="51" customWidth="1"/>
    <col min="7" max="7" width="4" style="43" customWidth="1"/>
    <col min="8" max="256" width="11.44140625" style="43"/>
    <col min="257" max="257" width="22.6640625" style="43" customWidth="1"/>
    <col min="258" max="258" width="6.44140625" style="43" customWidth="1"/>
    <col min="259" max="259" width="9.6640625" style="43" customWidth="1"/>
    <col min="260" max="260" width="9.5546875" style="43" customWidth="1"/>
    <col min="261" max="261" width="6.6640625" style="43" customWidth="1"/>
    <col min="262" max="262" width="9.6640625" style="43" customWidth="1"/>
    <col min="263" max="263" width="4" style="43" customWidth="1"/>
    <col min="264" max="512" width="11.44140625" style="43"/>
    <col min="513" max="513" width="22.6640625" style="43" customWidth="1"/>
    <col min="514" max="514" width="6.44140625" style="43" customWidth="1"/>
    <col min="515" max="515" width="9.6640625" style="43" customWidth="1"/>
    <col min="516" max="516" width="9.5546875" style="43" customWidth="1"/>
    <col min="517" max="517" width="6.6640625" style="43" customWidth="1"/>
    <col min="518" max="518" width="9.6640625" style="43" customWidth="1"/>
    <col min="519" max="519" width="4" style="43" customWidth="1"/>
    <col min="520" max="768" width="11.44140625" style="43"/>
    <col min="769" max="769" width="22.6640625" style="43" customWidth="1"/>
    <col min="770" max="770" width="6.44140625" style="43" customWidth="1"/>
    <col min="771" max="771" width="9.6640625" style="43" customWidth="1"/>
    <col min="772" max="772" width="9.5546875" style="43" customWidth="1"/>
    <col min="773" max="773" width="6.6640625" style="43" customWidth="1"/>
    <col min="774" max="774" width="9.6640625" style="43" customWidth="1"/>
    <col min="775" max="775" width="4" style="43" customWidth="1"/>
    <col min="776" max="1024" width="11.44140625" style="43"/>
    <col min="1025" max="1025" width="22.6640625" style="43" customWidth="1"/>
    <col min="1026" max="1026" width="6.44140625" style="43" customWidth="1"/>
    <col min="1027" max="1027" width="9.6640625" style="43" customWidth="1"/>
    <col min="1028" max="1028" width="9.5546875" style="43" customWidth="1"/>
    <col min="1029" max="1029" width="6.6640625" style="43" customWidth="1"/>
    <col min="1030" max="1030" width="9.6640625" style="43" customWidth="1"/>
    <col min="1031" max="1031" width="4" style="43" customWidth="1"/>
    <col min="1032" max="1280" width="11.44140625" style="43"/>
    <col min="1281" max="1281" width="22.6640625" style="43" customWidth="1"/>
    <col min="1282" max="1282" width="6.44140625" style="43" customWidth="1"/>
    <col min="1283" max="1283" width="9.6640625" style="43" customWidth="1"/>
    <col min="1284" max="1284" width="9.5546875" style="43" customWidth="1"/>
    <col min="1285" max="1285" width="6.6640625" style="43" customWidth="1"/>
    <col min="1286" max="1286" width="9.6640625" style="43" customWidth="1"/>
    <col min="1287" max="1287" width="4" style="43" customWidth="1"/>
    <col min="1288" max="1536" width="11.44140625" style="43"/>
    <col min="1537" max="1537" width="22.6640625" style="43" customWidth="1"/>
    <col min="1538" max="1538" width="6.44140625" style="43" customWidth="1"/>
    <col min="1539" max="1539" width="9.6640625" style="43" customWidth="1"/>
    <col min="1540" max="1540" width="9.5546875" style="43" customWidth="1"/>
    <col min="1541" max="1541" width="6.6640625" style="43" customWidth="1"/>
    <col min="1542" max="1542" width="9.6640625" style="43" customWidth="1"/>
    <col min="1543" max="1543" width="4" style="43" customWidth="1"/>
    <col min="1544" max="1792" width="11.44140625" style="43"/>
    <col min="1793" max="1793" width="22.6640625" style="43" customWidth="1"/>
    <col min="1794" max="1794" width="6.44140625" style="43" customWidth="1"/>
    <col min="1795" max="1795" width="9.6640625" style="43" customWidth="1"/>
    <col min="1796" max="1796" width="9.5546875" style="43" customWidth="1"/>
    <col min="1797" max="1797" width="6.6640625" style="43" customWidth="1"/>
    <col min="1798" max="1798" width="9.6640625" style="43" customWidth="1"/>
    <col min="1799" max="1799" width="4" style="43" customWidth="1"/>
    <col min="1800" max="2048" width="11.44140625" style="43"/>
    <col min="2049" max="2049" width="22.6640625" style="43" customWidth="1"/>
    <col min="2050" max="2050" width="6.44140625" style="43" customWidth="1"/>
    <col min="2051" max="2051" width="9.6640625" style="43" customWidth="1"/>
    <col min="2052" max="2052" width="9.5546875" style="43" customWidth="1"/>
    <col min="2053" max="2053" width="6.6640625" style="43" customWidth="1"/>
    <col min="2054" max="2054" width="9.6640625" style="43" customWidth="1"/>
    <col min="2055" max="2055" width="4" style="43" customWidth="1"/>
    <col min="2056" max="2304" width="11.44140625" style="43"/>
    <col min="2305" max="2305" width="22.6640625" style="43" customWidth="1"/>
    <col min="2306" max="2306" width="6.44140625" style="43" customWidth="1"/>
    <col min="2307" max="2307" width="9.6640625" style="43" customWidth="1"/>
    <col min="2308" max="2308" width="9.5546875" style="43" customWidth="1"/>
    <col min="2309" max="2309" width="6.6640625" style="43" customWidth="1"/>
    <col min="2310" max="2310" width="9.6640625" style="43" customWidth="1"/>
    <col min="2311" max="2311" width="4" style="43" customWidth="1"/>
    <col min="2312" max="2560" width="11.44140625" style="43"/>
    <col min="2561" max="2561" width="22.6640625" style="43" customWidth="1"/>
    <col min="2562" max="2562" width="6.44140625" style="43" customWidth="1"/>
    <col min="2563" max="2563" width="9.6640625" style="43" customWidth="1"/>
    <col min="2564" max="2564" width="9.5546875" style="43" customWidth="1"/>
    <col min="2565" max="2565" width="6.6640625" style="43" customWidth="1"/>
    <col min="2566" max="2566" width="9.6640625" style="43" customWidth="1"/>
    <col min="2567" max="2567" width="4" style="43" customWidth="1"/>
    <col min="2568" max="2816" width="11.44140625" style="43"/>
    <col min="2817" max="2817" width="22.6640625" style="43" customWidth="1"/>
    <col min="2818" max="2818" width="6.44140625" style="43" customWidth="1"/>
    <col min="2819" max="2819" width="9.6640625" style="43" customWidth="1"/>
    <col min="2820" max="2820" width="9.5546875" style="43" customWidth="1"/>
    <col min="2821" max="2821" width="6.6640625" style="43" customWidth="1"/>
    <col min="2822" max="2822" width="9.6640625" style="43" customWidth="1"/>
    <col min="2823" max="2823" width="4" style="43" customWidth="1"/>
    <col min="2824" max="3072" width="11.44140625" style="43"/>
    <col min="3073" max="3073" width="22.6640625" style="43" customWidth="1"/>
    <col min="3074" max="3074" width="6.44140625" style="43" customWidth="1"/>
    <col min="3075" max="3075" width="9.6640625" style="43" customWidth="1"/>
    <col min="3076" max="3076" width="9.5546875" style="43" customWidth="1"/>
    <col min="3077" max="3077" width="6.6640625" style="43" customWidth="1"/>
    <col min="3078" max="3078" width="9.6640625" style="43" customWidth="1"/>
    <col min="3079" max="3079" width="4" style="43" customWidth="1"/>
    <col min="3080" max="3328" width="11.44140625" style="43"/>
    <col min="3329" max="3329" width="22.6640625" style="43" customWidth="1"/>
    <col min="3330" max="3330" width="6.44140625" style="43" customWidth="1"/>
    <col min="3331" max="3331" width="9.6640625" style="43" customWidth="1"/>
    <col min="3332" max="3332" width="9.5546875" style="43" customWidth="1"/>
    <col min="3333" max="3333" width="6.6640625" style="43" customWidth="1"/>
    <col min="3334" max="3334" width="9.6640625" style="43" customWidth="1"/>
    <col min="3335" max="3335" width="4" style="43" customWidth="1"/>
    <col min="3336" max="3584" width="11.44140625" style="43"/>
    <col min="3585" max="3585" width="22.6640625" style="43" customWidth="1"/>
    <col min="3586" max="3586" width="6.44140625" style="43" customWidth="1"/>
    <col min="3587" max="3587" width="9.6640625" style="43" customWidth="1"/>
    <col min="3588" max="3588" width="9.5546875" style="43" customWidth="1"/>
    <col min="3589" max="3589" width="6.6640625" style="43" customWidth="1"/>
    <col min="3590" max="3590" width="9.6640625" style="43" customWidth="1"/>
    <col min="3591" max="3591" width="4" style="43" customWidth="1"/>
    <col min="3592" max="3840" width="11.44140625" style="43"/>
    <col min="3841" max="3841" width="22.6640625" style="43" customWidth="1"/>
    <col min="3842" max="3842" width="6.44140625" style="43" customWidth="1"/>
    <col min="3843" max="3843" width="9.6640625" style="43" customWidth="1"/>
    <col min="3844" max="3844" width="9.5546875" style="43" customWidth="1"/>
    <col min="3845" max="3845" width="6.6640625" style="43" customWidth="1"/>
    <col min="3846" max="3846" width="9.6640625" style="43" customWidth="1"/>
    <col min="3847" max="3847" width="4" style="43" customWidth="1"/>
    <col min="3848" max="4096" width="11.44140625" style="43"/>
    <col min="4097" max="4097" width="22.6640625" style="43" customWidth="1"/>
    <col min="4098" max="4098" width="6.44140625" style="43" customWidth="1"/>
    <col min="4099" max="4099" width="9.6640625" style="43" customWidth="1"/>
    <col min="4100" max="4100" width="9.5546875" style="43" customWidth="1"/>
    <col min="4101" max="4101" width="6.6640625" style="43" customWidth="1"/>
    <col min="4102" max="4102" width="9.6640625" style="43" customWidth="1"/>
    <col min="4103" max="4103" width="4" style="43" customWidth="1"/>
    <col min="4104" max="4352" width="11.44140625" style="43"/>
    <col min="4353" max="4353" width="22.6640625" style="43" customWidth="1"/>
    <col min="4354" max="4354" width="6.44140625" style="43" customWidth="1"/>
    <col min="4355" max="4355" width="9.6640625" style="43" customWidth="1"/>
    <col min="4356" max="4356" width="9.5546875" style="43" customWidth="1"/>
    <col min="4357" max="4357" width="6.6640625" style="43" customWidth="1"/>
    <col min="4358" max="4358" width="9.6640625" style="43" customWidth="1"/>
    <col min="4359" max="4359" width="4" style="43" customWidth="1"/>
    <col min="4360" max="4608" width="11.44140625" style="43"/>
    <col min="4609" max="4609" width="22.6640625" style="43" customWidth="1"/>
    <col min="4610" max="4610" width="6.44140625" style="43" customWidth="1"/>
    <col min="4611" max="4611" width="9.6640625" style="43" customWidth="1"/>
    <col min="4612" max="4612" width="9.5546875" style="43" customWidth="1"/>
    <col min="4613" max="4613" width="6.6640625" style="43" customWidth="1"/>
    <col min="4614" max="4614" width="9.6640625" style="43" customWidth="1"/>
    <col min="4615" max="4615" width="4" style="43" customWidth="1"/>
    <col min="4616" max="4864" width="11.44140625" style="43"/>
    <col min="4865" max="4865" width="22.6640625" style="43" customWidth="1"/>
    <col min="4866" max="4866" width="6.44140625" style="43" customWidth="1"/>
    <col min="4867" max="4867" width="9.6640625" style="43" customWidth="1"/>
    <col min="4868" max="4868" width="9.5546875" style="43" customWidth="1"/>
    <col min="4869" max="4869" width="6.6640625" style="43" customWidth="1"/>
    <col min="4870" max="4870" width="9.6640625" style="43" customWidth="1"/>
    <col min="4871" max="4871" width="4" style="43" customWidth="1"/>
    <col min="4872" max="5120" width="11.44140625" style="43"/>
    <col min="5121" max="5121" width="22.6640625" style="43" customWidth="1"/>
    <col min="5122" max="5122" width="6.44140625" style="43" customWidth="1"/>
    <col min="5123" max="5123" width="9.6640625" style="43" customWidth="1"/>
    <col min="5124" max="5124" width="9.5546875" style="43" customWidth="1"/>
    <col min="5125" max="5125" width="6.6640625" style="43" customWidth="1"/>
    <col min="5126" max="5126" width="9.6640625" style="43" customWidth="1"/>
    <col min="5127" max="5127" width="4" style="43" customWidth="1"/>
    <col min="5128" max="5376" width="11.44140625" style="43"/>
    <col min="5377" max="5377" width="22.6640625" style="43" customWidth="1"/>
    <col min="5378" max="5378" width="6.44140625" style="43" customWidth="1"/>
    <col min="5379" max="5379" width="9.6640625" style="43" customWidth="1"/>
    <col min="5380" max="5380" width="9.5546875" style="43" customWidth="1"/>
    <col min="5381" max="5381" width="6.6640625" style="43" customWidth="1"/>
    <col min="5382" max="5382" width="9.6640625" style="43" customWidth="1"/>
    <col min="5383" max="5383" width="4" style="43" customWidth="1"/>
    <col min="5384" max="5632" width="11.44140625" style="43"/>
    <col min="5633" max="5633" width="22.6640625" style="43" customWidth="1"/>
    <col min="5634" max="5634" width="6.44140625" style="43" customWidth="1"/>
    <col min="5635" max="5635" width="9.6640625" style="43" customWidth="1"/>
    <col min="5636" max="5636" width="9.5546875" style="43" customWidth="1"/>
    <col min="5637" max="5637" width="6.6640625" style="43" customWidth="1"/>
    <col min="5638" max="5638" width="9.6640625" style="43" customWidth="1"/>
    <col min="5639" max="5639" width="4" style="43" customWidth="1"/>
    <col min="5640" max="5888" width="11.44140625" style="43"/>
    <col min="5889" max="5889" width="22.6640625" style="43" customWidth="1"/>
    <col min="5890" max="5890" width="6.44140625" style="43" customWidth="1"/>
    <col min="5891" max="5891" width="9.6640625" style="43" customWidth="1"/>
    <col min="5892" max="5892" width="9.5546875" style="43" customWidth="1"/>
    <col min="5893" max="5893" width="6.6640625" style="43" customWidth="1"/>
    <col min="5894" max="5894" width="9.6640625" style="43" customWidth="1"/>
    <col min="5895" max="5895" width="4" style="43" customWidth="1"/>
    <col min="5896" max="6144" width="11.44140625" style="43"/>
    <col min="6145" max="6145" width="22.6640625" style="43" customWidth="1"/>
    <col min="6146" max="6146" width="6.44140625" style="43" customWidth="1"/>
    <col min="6147" max="6147" width="9.6640625" style="43" customWidth="1"/>
    <col min="6148" max="6148" width="9.5546875" style="43" customWidth="1"/>
    <col min="6149" max="6149" width="6.6640625" style="43" customWidth="1"/>
    <col min="6150" max="6150" width="9.6640625" style="43" customWidth="1"/>
    <col min="6151" max="6151" width="4" style="43" customWidth="1"/>
    <col min="6152" max="6400" width="11.44140625" style="43"/>
    <col min="6401" max="6401" width="22.6640625" style="43" customWidth="1"/>
    <col min="6402" max="6402" width="6.44140625" style="43" customWidth="1"/>
    <col min="6403" max="6403" width="9.6640625" style="43" customWidth="1"/>
    <col min="6404" max="6404" width="9.5546875" style="43" customWidth="1"/>
    <col min="6405" max="6405" width="6.6640625" style="43" customWidth="1"/>
    <col min="6406" max="6406" width="9.6640625" style="43" customWidth="1"/>
    <col min="6407" max="6407" width="4" style="43" customWidth="1"/>
    <col min="6408" max="6656" width="11.44140625" style="43"/>
    <col min="6657" max="6657" width="22.6640625" style="43" customWidth="1"/>
    <col min="6658" max="6658" width="6.44140625" style="43" customWidth="1"/>
    <col min="6659" max="6659" width="9.6640625" style="43" customWidth="1"/>
    <col min="6660" max="6660" width="9.5546875" style="43" customWidth="1"/>
    <col min="6661" max="6661" width="6.6640625" style="43" customWidth="1"/>
    <col min="6662" max="6662" width="9.6640625" style="43" customWidth="1"/>
    <col min="6663" max="6663" width="4" style="43" customWidth="1"/>
    <col min="6664" max="6912" width="11.44140625" style="43"/>
    <col min="6913" max="6913" width="22.6640625" style="43" customWidth="1"/>
    <col min="6914" max="6914" width="6.44140625" style="43" customWidth="1"/>
    <col min="6915" max="6915" width="9.6640625" style="43" customWidth="1"/>
    <col min="6916" max="6916" width="9.5546875" style="43" customWidth="1"/>
    <col min="6917" max="6917" width="6.6640625" style="43" customWidth="1"/>
    <col min="6918" max="6918" width="9.6640625" style="43" customWidth="1"/>
    <col min="6919" max="6919" width="4" style="43" customWidth="1"/>
    <col min="6920" max="7168" width="11.44140625" style="43"/>
    <col min="7169" max="7169" width="22.6640625" style="43" customWidth="1"/>
    <col min="7170" max="7170" width="6.44140625" style="43" customWidth="1"/>
    <col min="7171" max="7171" width="9.6640625" style="43" customWidth="1"/>
    <col min="7172" max="7172" width="9.5546875" style="43" customWidth="1"/>
    <col min="7173" max="7173" width="6.6640625" style="43" customWidth="1"/>
    <col min="7174" max="7174" width="9.6640625" style="43" customWidth="1"/>
    <col min="7175" max="7175" width="4" style="43" customWidth="1"/>
    <col min="7176" max="7424" width="11.44140625" style="43"/>
    <col min="7425" max="7425" width="22.6640625" style="43" customWidth="1"/>
    <col min="7426" max="7426" width="6.44140625" style="43" customWidth="1"/>
    <col min="7427" max="7427" width="9.6640625" style="43" customWidth="1"/>
    <col min="7428" max="7428" width="9.5546875" style="43" customWidth="1"/>
    <col min="7429" max="7429" width="6.6640625" style="43" customWidth="1"/>
    <col min="7430" max="7430" width="9.6640625" style="43" customWidth="1"/>
    <col min="7431" max="7431" width="4" style="43" customWidth="1"/>
    <col min="7432" max="7680" width="11.44140625" style="43"/>
    <col min="7681" max="7681" width="22.6640625" style="43" customWidth="1"/>
    <col min="7682" max="7682" width="6.44140625" style="43" customWidth="1"/>
    <col min="7683" max="7683" width="9.6640625" style="43" customWidth="1"/>
    <col min="7684" max="7684" width="9.5546875" style="43" customWidth="1"/>
    <col min="7685" max="7685" width="6.6640625" style="43" customWidth="1"/>
    <col min="7686" max="7686" width="9.6640625" style="43" customWidth="1"/>
    <col min="7687" max="7687" width="4" style="43" customWidth="1"/>
    <col min="7688" max="7936" width="11.44140625" style="43"/>
    <col min="7937" max="7937" width="22.6640625" style="43" customWidth="1"/>
    <col min="7938" max="7938" width="6.44140625" style="43" customWidth="1"/>
    <col min="7939" max="7939" width="9.6640625" style="43" customWidth="1"/>
    <col min="7940" max="7940" width="9.5546875" style="43" customWidth="1"/>
    <col min="7941" max="7941" width="6.6640625" style="43" customWidth="1"/>
    <col min="7942" max="7942" width="9.6640625" style="43" customWidth="1"/>
    <col min="7943" max="7943" width="4" style="43" customWidth="1"/>
    <col min="7944" max="8192" width="11.44140625" style="43"/>
    <col min="8193" max="8193" width="22.6640625" style="43" customWidth="1"/>
    <col min="8194" max="8194" width="6.44140625" style="43" customWidth="1"/>
    <col min="8195" max="8195" width="9.6640625" style="43" customWidth="1"/>
    <col min="8196" max="8196" width="9.5546875" style="43" customWidth="1"/>
    <col min="8197" max="8197" width="6.6640625" style="43" customWidth="1"/>
    <col min="8198" max="8198" width="9.6640625" style="43" customWidth="1"/>
    <col min="8199" max="8199" width="4" style="43" customWidth="1"/>
    <col min="8200" max="8448" width="11.44140625" style="43"/>
    <col min="8449" max="8449" width="22.6640625" style="43" customWidth="1"/>
    <col min="8450" max="8450" width="6.44140625" style="43" customWidth="1"/>
    <col min="8451" max="8451" width="9.6640625" style="43" customWidth="1"/>
    <col min="8452" max="8452" width="9.5546875" style="43" customWidth="1"/>
    <col min="8453" max="8453" width="6.6640625" style="43" customWidth="1"/>
    <col min="8454" max="8454" width="9.6640625" style="43" customWidth="1"/>
    <col min="8455" max="8455" width="4" style="43" customWidth="1"/>
    <col min="8456" max="8704" width="11.44140625" style="43"/>
    <col min="8705" max="8705" width="22.6640625" style="43" customWidth="1"/>
    <col min="8706" max="8706" width="6.44140625" style="43" customWidth="1"/>
    <col min="8707" max="8707" width="9.6640625" style="43" customWidth="1"/>
    <col min="8708" max="8708" width="9.5546875" style="43" customWidth="1"/>
    <col min="8709" max="8709" width="6.6640625" style="43" customWidth="1"/>
    <col min="8710" max="8710" width="9.6640625" style="43" customWidth="1"/>
    <col min="8711" max="8711" width="4" style="43" customWidth="1"/>
    <col min="8712" max="8960" width="11.44140625" style="43"/>
    <col min="8961" max="8961" width="22.6640625" style="43" customWidth="1"/>
    <col min="8962" max="8962" width="6.44140625" style="43" customWidth="1"/>
    <col min="8963" max="8963" width="9.6640625" style="43" customWidth="1"/>
    <col min="8964" max="8964" width="9.5546875" style="43" customWidth="1"/>
    <col min="8965" max="8965" width="6.6640625" style="43" customWidth="1"/>
    <col min="8966" max="8966" width="9.6640625" style="43" customWidth="1"/>
    <col min="8967" max="8967" width="4" style="43" customWidth="1"/>
    <col min="8968" max="9216" width="11.44140625" style="43"/>
    <col min="9217" max="9217" width="22.6640625" style="43" customWidth="1"/>
    <col min="9218" max="9218" width="6.44140625" style="43" customWidth="1"/>
    <col min="9219" max="9219" width="9.6640625" style="43" customWidth="1"/>
    <col min="9220" max="9220" width="9.5546875" style="43" customWidth="1"/>
    <col min="9221" max="9221" width="6.6640625" style="43" customWidth="1"/>
    <col min="9222" max="9222" width="9.6640625" style="43" customWidth="1"/>
    <col min="9223" max="9223" width="4" style="43" customWidth="1"/>
    <col min="9224" max="9472" width="11.44140625" style="43"/>
    <col min="9473" max="9473" width="22.6640625" style="43" customWidth="1"/>
    <col min="9474" max="9474" width="6.44140625" style="43" customWidth="1"/>
    <col min="9475" max="9475" width="9.6640625" style="43" customWidth="1"/>
    <col min="9476" max="9476" width="9.5546875" style="43" customWidth="1"/>
    <col min="9477" max="9477" width="6.6640625" style="43" customWidth="1"/>
    <col min="9478" max="9478" width="9.6640625" style="43" customWidth="1"/>
    <col min="9479" max="9479" width="4" style="43" customWidth="1"/>
    <col min="9480" max="9728" width="11.44140625" style="43"/>
    <col min="9729" max="9729" width="22.6640625" style="43" customWidth="1"/>
    <col min="9730" max="9730" width="6.44140625" style="43" customWidth="1"/>
    <col min="9731" max="9731" width="9.6640625" style="43" customWidth="1"/>
    <col min="9732" max="9732" width="9.5546875" style="43" customWidth="1"/>
    <col min="9733" max="9733" width="6.6640625" style="43" customWidth="1"/>
    <col min="9734" max="9734" width="9.6640625" style="43" customWidth="1"/>
    <col min="9735" max="9735" width="4" style="43" customWidth="1"/>
    <col min="9736" max="9984" width="11.44140625" style="43"/>
    <col min="9985" max="9985" width="22.6640625" style="43" customWidth="1"/>
    <col min="9986" max="9986" width="6.44140625" style="43" customWidth="1"/>
    <col min="9987" max="9987" width="9.6640625" style="43" customWidth="1"/>
    <col min="9988" max="9988" width="9.5546875" style="43" customWidth="1"/>
    <col min="9989" max="9989" width="6.6640625" style="43" customWidth="1"/>
    <col min="9990" max="9990" width="9.6640625" style="43" customWidth="1"/>
    <col min="9991" max="9991" width="4" style="43" customWidth="1"/>
    <col min="9992" max="10240" width="11.44140625" style="43"/>
    <col min="10241" max="10241" width="22.6640625" style="43" customWidth="1"/>
    <col min="10242" max="10242" width="6.44140625" style="43" customWidth="1"/>
    <col min="10243" max="10243" width="9.6640625" style="43" customWidth="1"/>
    <col min="10244" max="10244" width="9.5546875" style="43" customWidth="1"/>
    <col min="10245" max="10245" width="6.6640625" style="43" customWidth="1"/>
    <col min="10246" max="10246" width="9.6640625" style="43" customWidth="1"/>
    <col min="10247" max="10247" width="4" style="43" customWidth="1"/>
    <col min="10248" max="10496" width="11.44140625" style="43"/>
    <col min="10497" max="10497" width="22.6640625" style="43" customWidth="1"/>
    <col min="10498" max="10498" width="6.44140625" style="43" customWidth="1"/>
    <col min="10499" max="10499" width="9.6640625" style="43" customWidth="1"/>
    <col min="10500" max="10500" width="9.5546875" style="43" customWidth="1"/>
    <col min="10501" max="10501" width="6.6640625" style="43" customWidth="1"/>
    <col min="10502" max="10502" width="9.6640625" style="43" customWidth="1"/>
    <col min="10503" max="10503" width="4" style="43" customWidth="1"/>
    <col min="10504" max="10752" width="11.44140625" style="43"/>
    <col min="10753" max="10753" width="22.6640625" style="43" customWidth="1"/>
    <col min="10754" max="10754" width="6.44140625" style="43" customWidth="1"/>
    <col min="10755" max="10755" width="9.6640625" style="43" customWidth="1"/>
    <col min="10756" max="10756" width="9.5546875" style="43" customWidth="1"/>
    <col min="10757" max="10757" width="6.6640625" style="43" customWidth="1"/>
    <col min="10758" max="10758" width="9.6640625" style="43" customWidth="1"/>
    <col min="10759" max="10759" width="4" style="43" customWidth="1"/>
    <col min="10760" max="11008" width="11.44140625" style="43"/>
    <col min="11009" max="11009" width="22.6640625" style="43" customWidth="1"/>
    <col min="11010" max="11010" width="6.44140625" style="43" customWidth="1"/>
    <col min="11011" max="11011" width="9.6640625" style="43" customWidth="1"/>
    <col min="11012" max="11012" width="9.5546875" style="43" customWidth="1"/>
    <col min="11013" max="11013" width="6.6640625" style="43" customWidth="1"/>
    <col min="11014" max="11014" width="9.6640625" style="43" customWidth="1"/>
    <col min="11015" max="11015" width="4" style="43" customWidth="1"/>
    <col min="11016" max="11264" width="11.44140625" style="43"/>
    <col min="11265" max="11265" width="22.6640625" style="43" customWidth="1"/>
    <col min="11266" max="11266" width="6.44140625" style="43" customWidth="1"/>
    <col min="11267" max="11267" width="9.6640625" style="43" customWidth="1"/>
    <col min="11268" max="11268" width="9.5546875" style="43" customWidth="1"/>
    <col min="11269" max="11269" width="6.6640625" style="43" customWidth="1"/>
    <col min="11270" max="11270" width="9.6640625" style="43" customWidth="1"/>
    <col min="11271" max="11271" width="4" style="43" customWidth="1"/>
    <col min="11272" max="11520" width="11.44140625" style="43"/>
    <col min="11521" max="11521" width="22.6640625" style="43" customWidth="1"/>
    <col min="11522" max="11522" width="6.44140625" style="43" customWidth="1"/>
    <col min="11523" max="11523" width="9.6640625" style="43" customWidth="1"/>
    <col min="11524" max="11524" width="9.5546875" style="43" customWidth="1"/>
    <col min="11525" max="11525" width="6.6640625" style="43" customWidth="1"/>
    <col min="11526" max="11526" width="9.6640625" style="43" customWidth="1"/>
    <col min="11527" max="11527" width="4" style="43" customWidth="1"/>
    <col min="11528" max="11776" width="11.44140625" style="43"/>
    <col min="11777" max="11777" width="22.6640625" style="43" customWidth="1"/>
    <col min="11778" max="11778" width="6.44140625" style="43" customWidth="1"/>
    <col min="11779" max="11779" width="9.6640625" style="43" customWidth="1"/>
    <col min="11780" max="11780" width="9.5546875" style="43" customWidth="1"/>
    <col min="11781" max="11781" width="6.6640625" style="43" customWidth="1"/>
    <col min="11782" max="11782" width="9.6640625" style="43" customWidth="1"/>
    <col min="11783" max="11783" width="4" style="43" customWidth="1"/>
    <col min="11784" max="12032" width="11.44140625" style="43"/>
    <col min="12033" max="12033" width="22.6640625" style="43" customWidth="1"/>
    <col min="12034" max="12034" width="6.44140625" style="43" customWidth="1"/>
    <col min="12035" max="12035" width="9.6640625" style="43" customWidth="1"/>
    <col min="12036" max="12036" width="9.5546875" style="43" customWidth="1"/>
    <col min="12037" max="12037" width="6.6640625" style="43" customWidth="1"/>
    <col min="12038" max="12038" width="9.6640625" style="43" customWidth="1"/>
    <col min="12039" max="12039" width="4" style="43" customWidth="1"/>
    <col min="12040" max="12288" width="11.44140625" style="43"/>
    <col min="12289" max="12289" width="22.6640625" style="43" customWidth="1"/>
    <col min="12290" max="12290" width="6.44140625" style="43" customWidth="1"/>
    <col min="12291" max="12291" width="9.6640625" style="43" customWidth="1"/>
    <col min="12292" max="12292" width="9.5546875" style="43" customWidth="1"/>
    <col min="12293" max="12293" width="6.6640625" style="43" customWidth="1"/>
    <col min="12294" max="12294" width="9.6640625" style="43" customWidth="1"/>
    <col min="12295" max="12295" width="4" style="43" customWidth="1"/>
    <col min="12296" max="12544" width="11.44140625" style="43"/>
    <col min="12545" max="12545" width="22.6640625" style="43" customWidth="1"/>
    <col min="12546" max="12546" width="6.44140625" style="43" customWidth="1"/>
    <col min="12547" max="12547" width="9.6640625" style="43" customWidth="1"/>
    <col min="12548" max="12548" width="9.5546875" style="43" customWidth="1"/>
    <col min="12549" max="12549" width="6.6640625" style="43" customWidth="1"/>
    <col min="12550" max="12550" width="9.6640625" style="43" customWidth="1"/>
    <col min="12551" max="12551" width="4" style="43" customWidth="1"/>
    <col min="12552" max="12800" width="11.44140625" style="43"/>
    <col min="12801" max="12801" width="22.6640625" style="43" customWidth="1"/>
    <col min="12802" max="12802" width="6.44140625" style="43" customWidth="1"/>
    <col min="12803" max="12803" width="9.6640625" style="43" customWidth="1"/>
    <col min="12804" max="12804" width="9.5546875" style="43" customWidth="1"/>
    <col min="12805" max="12805" width="6.6640625" style="43" customWidth="1"/>
    <col min="12806" max="12806" width="9.6640625" style="43" customWidth="1"/>
    <col min="12807" max="12807" width="4" style="43" customWidth="1"/>
    <col min="12808" max="13056" width="11.44140625" style="43"/>
    <col min="13057" max="13057" width="22.6640625" style="43" customWidth="1"/>
    <col min="13058" max="13058" width="6.44140625" style="43" customWidth="1"/>
    <col min="13059" max="13059" width="9.6640625" style="43" customWidth="1"/>
    <col min="13060" max="13060" width="9.5546875" style="43" customWidth="1"/>
    <col min="13061" max="13061" width="6.6640625" style="43" customWidth="1"/>
    <col min="13062" max="13062" width="9.6640625" style="43" customWidth="1"/>
    <col min="13063" max="13063" width="4" style="43" customWidth="1"/>
    <col min="13064" max="13312" width="11.44140625" style="43"/>
    <col min="13313" max="13313" width="22.6640625" style="43" customWidth="1"/>
    <col min="13314" max="13314" width="6.44140625" style="43" customWidth="1"/>
    <col min="13315" max="13315" width="9.6640625" style="43" customWidth="1"/>
    <col min="13316" max="13316" width="9.5546875" style="43" customWidth="1"/>
    <col min="13317" max="13317" width="6.6640625" style="43" customWidth="1"/>
    <col min="13318" max="13318" width="9.6640625" style="43" customWidth="1"/>
    <col min="13319" max="13319" width="4" style="43" customWidth="1"/>
    <col min="13320" max="13568" width="11.44140625" style="43"/>
    <col min="13569" max="13569" width="22.6640625" style="43" customWidth="1"/>
    <col min="13570" max="13570" width="6.44140625" style="43" customWidth="1"/>
    <col min="13571" max="13571" width="9.6640625" style="43" customWidth="1"/>
    <col min="13572" max="13572" width="9.5546875" style="43" customWidth="1"/>
    <col min="13573" max="13573" width="6.6640625" style="43" customWidth="1"/>
    <col min="13574" max="13574" width="9.6640625" style="43" customWidth="1"/>
    <col min="13575" max="13575" width="4" style="43" customWidth="1"/>
    <col min="13576" max="13824" width="11.44140625" style="43"/>
    <col min="13825" max="13825" width="22.6640625" style="43" customWidth="1"/>
    <col min="13826" max="13826" width="6.44140625" style="43" customWidth="1"/>
    <col min="13827" max="13827" width="9.6640625" style="43" customWidth="1"/>
    <col min="13828" max="13828" width="9.5546875" style="43" customWidth="1"/>
    <col min="13829" max="13829" width="6.6640625" style="43" customWidth="1"/>
    <col min="13830" max="13830" width="9.6640625" style="43" customWidth="1"/>
    <col min="13831" max="13831" width="4" style="43" customWidth="1"/>
    <col min="13832" max="14080" width="11.44140625" style="43"/>
    <col min="14081" max="14081" width="22.6640625" style="43" customWidth="1"/>
    <col min="14082" max="14082" width="6.44140625" style="43" customWidth="1"/>
    <col min="14083" max="14083" width="9.6640625" style="43" customWidth="1"/>
    <col min="14084" max="14084" width="9.5546875" style="43" customWidth="1"/>
    <col min="14085" max="14085" width="6.6640625" style="43" customWidth="1"/>
    <col min="14086" max="14086" width="9.6640625" style="43" customWidth="1"/>
    <col min="14087" max="14087" width="4" style="43" customWidth="1"/>
    <col min="14088" max="14336" width="11.44140625" style="43"/>
    <col min="14337" max="14337" width="22.6640625" style="43" customWidth="1"/>
    <col min="14338" max="14338" width="6.44140625" style="43" customWidth="1"/>
    <col min="14339" max="14339" width="9.6640625" style="43" customWidth="1"/>
    <col min="14340" max="14340" width="9.5546875" style="43" customWidth="1"/>
    <col min="14341" max="14341" width="6.6640625" style="43" customWidth="1"/>
    <col min="14342" max="14342" width="9.6640625" style="43" customWidth="1"/>
    <col min="14343" max="14343" width="4" style="43" customWidth="1"/>
    <col min="14344" max="14592" width="11.44140625" style="43"/>
    <col min="14593" max="14593" width="22.6640625" style="43" customWidth="1"/>
    <col min="14594" max="14594" width="6.44140625" style="43" customWidth="1"/>
    <col min="14595" max="14595" width="9.6640625" style="43" customWidth="1"/>
    <col min="14596" max="14596" width="9.5546875" style="43" customWidth="1"/>
    <col min="14597" max="14597" width="6.6640625" style="43" customWidth="1"/>
    <col min="14598" max="14598" width="9.6640625" style="43" customWidth="1"/>
    <col min="14599" max="14599" width="4" style="43" customWidth="1"/>
    <col min="14600" max="14848" width="11.44140625" style="43"/>
    <col min="14849" max="14849" width="22.6640625" style="43" customWidth="1"/>
    <col min="14850" max="14850" width="6.44140625" style="43" customWidth="1"/>
    <col min="14851" max="14851" width="9.6640625" style="43" customWidth="1"/>
    <col min="14852" max="14852" width="9.5546875" style="43" customWidth="1"/>
    <col min="14853" max="14853" width="6.6640625" style="43" customWidth="1"/>
    <col min="14854" max="14854" width="9.6640625" style="43" customWidth="1"/>
    <col min="14855" max="14855" width="4" style="43" customWidth="1"/>
    <col min="14856" max="15104" width="11.44140625" style="43"/>
    <col min="15105" max="15105" width="22.6640625" style="43" customWidth="1"/>
    <col min="15106" max="15106" width="6.44140625" style="43" customWidth="1"/>
    <col min="15107" max="15107" width="9.6640625" style="43" customWidth="1"/>
    <col min="15108" max="15108" width="9.5546875" style="43" customWidth="1"/>
    <col min="15109" max="15109" width="6.6640625" style="43" customWidth="1"/>
    <col min="15110" max="15110" width="9.6640625" style="43" customWidth="1"/>
    <col min="15111" max="15111" width="4" style="43" customWidth="1"/>
    <col min="15112" max="15360" width="11.44140625" style="43"/>
    <col min="15361" max="15361" width="22.6640625" style="43" customWidth="1"/>
    <col min="15362" max="15362" width="6.44140625" style="43" customWidth="1"/>
    <col min="15363" max="15363" width="9.6640625" style="43" customWidth="1"/>
    <col min="15364" max="15364" width="9.5546875" style="43" customWidth="1"/>
    <col min="15365" max="15365" width="6.6640625" style="43" customWidth="1"/>
    <col min="15366" max="15366" width="9.6640625" style="43" customWidth="1"/>
    <col min="15367" max="15367" width="4" style="43" customWidth="1"/>
    <col min="15368" max="15616" width="11.44140625" style="43"/>
    <col min="15617" max="15617" width="22.6640625" style="43" customWidth="1"/>
    <col min="15618" max="15618" width="6.44140625" style="43" customWidth="1"/>
    <col min="15619" max="15619" width="9.6640625" style="43" customWidth="1"/>
    <col min="15620" max="15620" width="9.5546875" style="43" customWidth="1"/>
    <col min="15621" max="15621" width="6.6640625" style="43" customWidth="1"/>
    <col min="15622" max="15622" width="9.6640625" style="43" customWidth="1"/>
    <col min="15623" max="15623" width="4" style="43" customWidth="1"/>
    <col min="15624" max="15872" width="11.44140625" style="43"/>
    <col min="15873" max="15873" width="22.6640625" style="43" customWidth="1"/>
    <col min="15874" max="15874" width="6.44140625" style="43" customWidth="1"/>
    <col min="15875" max="15875" width="9.6640625" style="43" customWidth="1"/>
    <col min="15876" max="15876" width="9.5546875" style="43" customWidth="1"/>
    <col min="15877" max="15877" width="6.6640625" style="43" customWidth="1"/>
    <col min="15878" max="15878" width="9.6640625" style="43" customWidth="1"/>
    <col min="15879" max="15879" width="4" style="43" customWidth="1"/>
    <col min="15880" max="16128" width="11.44140625" style="43"/>
    <col min="16129" max="16129" width="22.6640625" style="43" customWidth="1"/>
    <col min="16130" max="16130" width="6.44140625" style="43" customWidth="1"/>
    <col min="16131" max="16131" width="9.6640625" style="43" customWidth="1"/>
    <col min="16132" max="16132" width="9.5546875" style="43" customWidth="1"/>
    <col min="16133" max="16133" width="6.6640625" style="43" customWidth="1"/>
    <col min="16134" max="16134" width="9.6640625" style="43" customWidth="1"/>
    <col min="16135" max="16135" width="4" style="43" customWidth="1"/>
    <col min="16136" max="16384" width="11.44140625" style="43"/>
  </cols>
  <sheetData>
    <row r="1" spans="1:13">
      <c r="A1" s="30" t="s">
        <v>222</v>
      </c>
      <c r="B1" s="30"/>
      <c r="C1" s="40"/>
      <c r="D1" s="40"/>
      <c r="E1" s="30"/>
      <c r="F1" s="40"/>
      <c r="G1" s="30"/>
    </row>
    <row r="2" spans="1:13">
      <c r="A2" s="30" t="s">
        <v>223</v>
      </c>
      <c r="B2" s="30"/>
      <c r="C2" s="40"/>
      <c r="D2" s="40"/>
      <c r="E2" s="30"/>
      <c r="F2" s="40"/>
      <c r="G2" s="30"/>
    </row>
    <row r="3" spans="1:13">
      <c r="A3" s="30"/>
      <c r="B3" s="30"/>
      <c r="C3" s="40"/>
      <c r="D3" s="40"/>
      <c r="E3" s="30"/>
      <c r="F3" s="40"/>
      <c r="G3" s="30"/>
    </row>
    <row r="4" spans="1:13">
      <c r="A4" s="30" t="s">
        <v>320</v>
      </c>
      <c r="B4" s="30"/>
      <c r="C4" s="40"/>
      <c r="D4" s="40"/>
      <c r="E4" s="30"/>
      <c r="F4" s="40"/>
      <c r="G4" s="30"/>
    </row>
    <row r="5" spans="1:13">
      <c r="A5" s="30" t="s">
        <v>321</v>
      </c>
      <c r="B5" s="30"/>
      <c r="C5" s="40"/>
      <c r="D5" s="40"/>
      <c r="E5" s="30"/>
      <c r="F5" s="40"/>
      <c r="G5" s="30"/>
    </row>
    <row r="6" spans="1:13">
      <c r="A6" s="30" t="s">
        <v>322</v>
      </c>
      <c r="B6" s="30"/>
      <c r="C6" s="40"/>
      <c r="D6" s="40"/>
      <c r="E6" s="30"/>
      <c r="F6" s="40"/>
      <c r="G6" s="30"/>
    </row>
    <row r="7" spans="1:13" ht="15.75" customHeight="1" thickBot="1">
      <c r="A7" s="30"/>
      <c r="B7" s="30"/>
      <c r="C7" s="40"/>
      <c r="D7" s="40"/>
      <c r="E7" s="30"/>
      <c r="F7" s="40"/>
      <c r="G7" s="30"/>
      <c r="L7" s="57"/>
      <c r="M7" s="57"/>
    </row>
    <row r="8" spans="1:13" ht="12.75" customHeight="1">
      <c r="A8" s="81"/>
      <c r="B8" s="81"/>
      <c r="C8" s="80"/>
      <c r="D8" s="80"/>
      <c r="E8" s="81"/>
      <c r="F8" s="80"/>
      <c r="G8" s="81"/>
    </row>
    <row r="9" spans="1:13" ht="12.75" customHeight="1">
      <c r="A9" s="35" t="s">
        <v>323</v>
      </c>
      <c r="B9" s="186" t="s">
        <v>236</v>
      </c>
      <c r="C9" s="186"/>
      <c r="D9" s="82"/>
      <c r="E9" s="186" t="s">
        <v>237</v>
      </c>
      <c r="F9" s="186"/>
      <c r="G9" s="172"/>
    </row>
    <row r="10" spans="1:13" ht="12.75" customHeight="1">
      <c r="A10" s="35"/>
      <c r="B10" s="150" t="s">
        <v>243</v>
      </c>
      <c r="C10" s="151" t="s">
        <v>324</v>
      </c>
      <c r="D10" s="83"/>
      <c r="E10" s="115" t="s">
        <v>243</v>
      </c>
      <c r="F10" s="152" t="s">
        <v>324</v>
      </c>
      <c r="G10" s="172"/>
    </row>
    <row r="11" spans="1:13" ht="12.75" customHeight="1" thickBot="1">
      <c r="A11" s="86"/>
      <c r="B11" s="86"/>
      <c r="C11" s="85"/>
      <c r="D11" s="85"/>
      <c r="E11" s="153"/>
      <c r="F11" s="154"/>
      <c r="G11" s="153"/>
    </row>
    <row r="12" spans="1:13" ht="12.75" customHeight="1">
      <c r="A12" s="35"/>
      <c r="B12" s="35"/>
      <c r="C12" s="82"/>
      <c r="D12" s="82"/>
      <c r="E12" s="172"/>
      <c r="F12" s="83"/>
      <c r="G12" s="172"/>
    </row>
    <row r="13" spans="1:13" ht="24.9" customHeight="1">
      <c r="A13" s="39" t="s">
        <v>235</v>
      </c>
      <c r="B13" s="155">
        <f>SUM(B14:B21)</f>
        <v>2541</v>
      </c>
      <c r="C13" s="82">
        <f>SUM(C14:C21)</f>
        <v>99.999999999999972</v>
      </c>
      <c r="E13" s="155">
        <f>SUM(E14:E21)</f>
        <v>2362</v>
      </c>
      <c r="F13" s="82">
        <f>SUM(F14:F21)</f>
        <v>100</v>
      </c>
      <c r="G13" s="172"/>
    </row>
    <row r="14" spans="1:13" ht="24.9" customHeight="1">
      <c r="A14" s="35" t="s">
        <v>325</v>
      </c>
      <c r="B14" s="35">
        <v>120</v>
      </c>
      <c r="C14" s="82">
        <f>B14/$B$13*100</f>
        <v>4.7225501770956315</v>
      </c>
      <c r="E14" s="35">
        <v>101</v>
      </c>
      <c r="F14" s="156">
        <f>E14/$E$13*100</f>
        <v>4.2760372565622351</v>
      </c>
      <c r="G14" s="172"/>
    </row>
    <row r="15" spans="1:13" ht="24.9" customHeight="1">
      <c r="A15" s="35" t="s">
        <v>326</v>
      </c>
      <c r="B15" s="35">
        <v>202</v>
      </c>
      <c r="C15" s="82">
        <f t="shared" ref="C15:C21" si="0">B15/$B$13*100</f>
        <v>7.9496261314443135</v>
      </c>
      <c r="E15" s="35">
        <v>179</v>
      </c>
      <c r="F15" s="156">
        <f t="shared" ref="F15:F21" si="1">E15/$E$13*100</f>
        <v>7.5783234546994063</v>
      </c>
      <c r="G15" s="172"/>
    </row>
    <row r="16" spans="1:13" ht="24.9" customHeight="1">
      <c r="A16" s="35" t="s">
        <v>327</v>
      </c>
      <c r="B16" s="35">
        <v>412</v>
      </c>
      <c r="C16" s="82">
        <f t="shared" si="0"/>
        <v>16.214088941361666</v>
      </c>
      <c r="E16" s="35">
        <v>390</v>
      </c>
      <c r="F16" s="156">
        <f t="shared" si="1"/>
        <v>16.511430990685859</v>
      </c>
      <c r="G16" s="172"/>
    </row>
    <row r="17" spans="1:7" ht="24.9" customHeight="1">
      <c r="A17" s="35" t="s">
        <v>328</v>
      </c>
      <c r="B17" s="35">
        <v>755</v>
      </c>
      <c r="C17" s="82">
        <f t="shared" si="0"/>
        <v>29.712711530893348</v>
      </c>
      <c r="E17" s="35">
        <v>697</v>
      </c>
      <c r="F17" s="156">
        <f t="shared" si="1"/>
        <v>29.508890770533448</v>
      </c>
      <c r="G17" s="172"/>
    </row>
    <row r="18" spans="1:7" ht="24.9" customHeight="1">
      <c r="A18" s="35" t="s">
        <v>329</v>
      </c>
      <c r="B18" s="35">
        <v>584</v>
      </c>
      <c r="C18" s="82">
        <f t="shared" si="0"/>
        <v>22.983077528532071</v>
      </c>
      <c r="E18" s="35">
        <v>557</v>
      </c>
      <c r="F18" s="156">
        <f t="shared" si="1"/>
        <v>23.581710414902624</v>
      </c>
      <c r="G18" s="172"/>
    </row>
    <row r="19" spans="1:7" ht="24.9" customHeight="1">
      <c r="A19" s="35" t="s">
        <v>330</v>
      </c>
      <c r="B19" s="35">
        <v>334</v>
      </c>
      <c r="C19" s="82">
        <f t="shared" si="0"/>
        <v>13.144431326249508</v>
      </c>
      <c r="E19" s="35">
        <v>284</v>
      </c>
      <c r="F19" s="156">
        <f t="shared" si="1"/>
        <v>12.023708721422523</v>
      </c>
      <c r="G19" s="172"/>
    </row>
    <row r="20" spans="1:7" ht="24.9" customHeight="1">
      <c r="A20" s="35" t="s">
        <v>331</v>
      </c>
      <c r="B20" s="35">
        <v>134</v>
      </c>
      <c r="C20" s="82">
        <f t="shared" si="0"/>
        <v>5.2735143644234554</v>
      </c>
      <c r="E20" s="35">
        <v>154</v>
      </c>
      <c r="F20" s="156">
        <f t="shared" si="1"/>
        <v>6.5198983911939044</v>
      </c>
      <c r="G20" s="172"/>
    </row>
    <row r="21" spans="1:7" ht="24.9" customHeight="1">
      <c r="A21" s="35" t="s">
        <v>332</v>
      </c>
      <c r="B21" s="35">
        <v>0</v>
      </c>
      <c r="C21" s="82">
        <f t="shared" si="0"/>
        <v>0</v>
      </c>
      <c r="E21" s="35">
        <v>0</v>
      </c>
      <c r="F21" s="156">
        <f t="shared" si="1"/>
        <v>0</v>
      </c>
      <c r="G21" s="172"/>
    </row>
    <row r="22" spans="1:7" ht="12.75" customHeight="1" thickBot="1">
      <c r="A22" s="86"/>
      <c r="B22" s="86"/>
      <c r="C22" s="85"/>
      <c r="D22" s="85"/>
      <c r="E22" s="95"/>
      <c r="F22" s="94"/>
      <c r="G22" s="153"/>
    </row>
    <row r="23" spans="1:7" ht="12.75" customHeight="1">
      <c r="A23" s="35"/>
      <c r="B23" s="35"/>
      <c r="C23" s="82"/>
      <c r="D23" s="82"/>
      <c r="E23" s="96"/>
      <c r="F23" s="156"/>
      <c r="G23" s="172"/>
    </row>
    <row r="24" spans="1:7" ht="12.75" customHeight="1">
      <c r="A24" s="35" t="s">
        <v>333</v>
      </c>
      <c r="B24" s="35"/>
      <c r="C24" s="82"/>
      <c r="D24" s="82"/>
      <c r="E24" s="96"/>
      <c r="F24" s="156"/>
      <c r="G24" s="172"/>
    </row>
    <row r="25" spans="1:7" ht="12.75" customHeight="1">
      <c r="A25" s="35" t="s">
        <v>221</v>
      </c>
      <c r="B25" s="35"/>
      <c r="C25" s="82"/>
      <c r="D25" s="82"/>
      <c r="E25" s="96"/>
      <c r="F25" s="156"/>
      <c r="G25" s="172"/>
    </row>
    <row r="26" spans="1:7">
      <c r="A26" s="157"/>
      <c r="B26" s="157"/>
      <c r="C26" s="158"/>
      <c r="D26" s="158"/>
      <c r="E26" s="172"/>
      <c r="F26" s="83"/>
      <c r="G26" s="172"/>
    </row>
    <row r="27" spans="1:7">
      <c r="A27" s="157"/>
      <c r="B27" s="157"/>
      <c r="C27" s="158"/>
      <c r="D27" s="158"/>
      <c r="E27" s="83"/>
      <c r="F27" s="83"/>
      <c r="G27" s="83"/>
    </row>
    <row r="28" spans="1:7">
      <c r="A28" s="30"/>
      <c r="B28" s="30"/>
      <c r="C28" s="40"/>
      <c r="D28" s="40"/>
      <c r="E28" s="30"/>
      <c r="F28" s="40"/>
      <c r="G28" s="30"/>
    </row>
    <row r="29" spans="1:7">
      <c r="A29" s="30"/>
      <c r="B29" s="30"/>
      <c r="C29" s="40"/>
      <c r="D29" s="40"/>
      <c r="E29" s="30"/>
      <c r="F29" s="40"/>
      <c r="G29" s="30"/>
    </row>
    <row r="30" spans="1:7">
      <c r="A30" s="35"/>
      <c r="B30" s="35"/>
      <c r="C30" s="82"/>
      <c r="D30" s="82"/>
      <c r="E30" s="35"/>
      <c r="F30" s="82"/>
      <c r="G30" s="35"/>
    </row>
    <row r="31" spans="1:7">
      <c r="A31" s="35"/>
      <c r="B31" s="35"/>
      <c r="C31" s="82"/>
      <c r="D31" s="82"/>
      <c r="E31" s="35"/>
      <c r="F31" s="82"/>
      <c r="G31" s="35"/>
    </row>
    <row r="32" spans="1:7">
      <c r="A32" s="35"/>
      <c r="B32" s="35"/>
      <c r="C32" s="82"/>
      <c r="D32" s="82"/>
      <c r="E32" s="35"/>
      <c r="F32" s="82"/>
      <c r="G32" s="35"/>
    </row>
  </sheetData>
  <mergeCells count="2">
    <mergeCell ref="B9:C9"/>
    <mergeCell ref="E9:F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A7" sqref="A7"/>
    </sheetView>
  </sheetViews>
  <sheetFormatPr baseColWidth="10" defaultColWidth="9.109375" defaultRowHeight="13.2"/>
  <cols>
    <col min="1" max="1" width="28.5546875" style="43" customWidth="1"/>
    <col min="2" max="2" width="2.44140625" style="43" customWidth="1"/>
    <col min="3" max="3" width="8" style="66" customWidth="1"/>
    <col min="4" max="4" width="7.5546875" style="50" customWidth="1"/>
    <col min="5" max="5" width="2.33203125" style="43" customWidth="1"/>
    <col min="6" max="6" width="7.88671875" style="66" customWidth="1"/>
    <col min="7" max="7" width="7.33203125" style="51" customWidth="1"/>
    <col min="8" max="8" width="2.44140625" style="43" customWidth="1"/>
    <col min="9" max="9" width="8" style="66" customWidth="1"/>
    <col min="10" max="10" width="7.88671875" style="51" customWidth="1"/>
    <col min="11" max="11" width="4" style="43" customWidth="1"/>
    <col min="12" max="256" width="9.109375" style="43"/>
    <col min="257" max="257" width="28.5546875" style="43" customWidth="1"/>
    <col min="258" max="258" width="2.44140625" style="43" customWidth="1"/>
    <col min="259" max="259" width="8" style="43" customWidth="1"/>
    <col min="260" max="260" width="7.5546875" style="43" customWidth="1"/>
    <col min="261" max="261" width="2.33203125" style="43" customWidth="1"/>
    <col min="262" max="262" width="7.88671875" style="43" customWidth="1"/>
    <col min="263" max="263" width="7.33203125" style="43" customWidth="1"/>
    <col min="264" max="264" width="2.44140625" style="43" customWidth="1"/>
    <col min="265" max="265" width="8" style="43" customWidth="1"/>
    <col min="266" max="266" width="7.88671875" style="43" customWidth="1"/>
    <col min="267" max="267" width="4" style="43" customWidth="1"/>
    <col min="268" max="512" width="9.109375" style="43"/>
    <col min="513" max="513" width="28.5546875" style="43" customWidth="1"/>
    <col min="514" max="514" width="2.44140625" style="43" customWidth="1"/>
    <col min="515" max="515" width="8" style="43" customWidth="1"/>
    <col min="516" max="516" width="7.5546875" style="43" customWidth="1"/>
    <col min="517" max="517" width="2.33203125" style="43" customWidth="1"/>
    <col min="518" max="518" width="7.88671875" style="43" customWidth="1"/>
    <col min="519" max="519" width="7.33203125" style="43" customWidth="1"/>
    <col min="520" max="520" width="2.44140625" style="43" customWidth="1"/>
    <col min="521" max="521" width="8" style="43" customWidth="1"/>
    <col min="522" max="522" width="7.88671875" style="43" customWidth="1"/>
    <col min="523" max="523" width="4" style="43" customWidth="1"/>
    <col min="524" max="768" width="9.109375" style="43"/>
    <col min="769" max="769" width="28.5546875" style="43" customWidth="1"/>
    <col min="770" max="770" width="2.44140625" style="43" customWidth="1"/>
    <col min="771" max="771" width="8" style="43" customWidth="1"/>
    <col min="772" max="772" width="7.5546875" style="43" customWidth="1"/>
    <col min="773" max="773" width="2.33203125" style="43" customWidth="1"/>
    <col min="774" max="774" width="7.88671875" style="43" customWidth="1"/>
    <col min="775" max="775" width="7.33203125" style="43" customWidth="1"/>
    <col min="776" max="776" width="2.44140625" style="43" customWidth="1"/>
    <col min="777" max="777" width="8" style="43" customWidth="1"/>
    <col min="778" max="778" width="7.88671875" style="43" customWidth="1"/>
    <col min="779" max="779" width="4" style="43" customWidth="1"/>
    <col min="780" max="1024" width="9.109375" style="43"/>
    <col min="1025" max="1025" width="28.5546875" style="43" customWidth="1"/>
    <col min="1026" max="1026" width="2.44140625" style="43" customWidth="1"/>
    <col min="1027" max="1027" width="8" style="43" customWidth="1"/>
    <col min="1028" max="1028" width="7.5546875" style="43" customWidth="1"/>
    <col min="1029" max="1029" width="2.33203125" style="43" customWidth="1"/>
    <col min="1030" max="1030" width="7.88671875" style="43" customWidth="1"/>
    <col min="1031" max="1031" width="7.33203125" style="43" customWidth="1"/>
    <col min="1032" max="1032" width="2.44140625" style="43" customWidth="1"/>
    <col min="1033" max="1033" width="8" style="43" customWidth="1"/>
    <col min="1034" max="1034" width="7.88671875" style="43" customWidth="1"/>
    <col min="1035" max="1035" width="4" style="43" customWidth="1"/>
    <col min="1036" max="1280" width="9.109375" style="43"/>
    <col min="1281" max="1281" width="28.5546875" style="43" customWidth="1"/>
    <col min="1282" max="1282" width="2.44140625" style="43" customWidth="1"/>
    <col min="1283" max="1283" width="8" style="43" customWidth="1"/>
    <col min="1284" max="1284" width="7.5546875" style="43" customWidth="1"/>
    <col min="1285" max="1285" width="2.33203125" style="43" customWidth="1"/>
    <col min="1286" max="1286" width="7.88671875" style="43" customWidth="1"/>
    <col min="1287" max="1287" width="7.33203125" style="43" customWidth="1"/>
    <col min="1288" max="1288" width="2.44140625" style="43" customWidth="1"/>
    <col min="1289" max="1289" width="8" style="43" customWidth="1"/>
    <col min="1290" max="1290" width="7.88671875" style="43" customWidth="1"/>
    <col min="1291" max="1291" width="4" style="43" customWidth="1"/>
    <col min="1292" max="1536" width="9.109375" style="43"/>
    <col min="1537" max="1537" width="28.5546875" style="43" customWidth="1"/>
    <col min="1538" max="1538" width="2.44140625" style="43" customWidth="1"/>
    <col min="1539" max="1539" width="8" style="43" customWidth="1"/>
    <col min="1540" max="1540" width="7.5546875" style="43" customWidth="1"/>
    <col min="1541" max="1541" width="2.33203125" style="43" customWidth="1"/>
    <col min="1542" max="1542" width="7.88671875" style="43" customWidth="1"/>
    <col min="1543" max="1543" width="7.33203125" style="43" customWidth="1"/>
    <col min="1544" max="1544" width="2.44140625" style="43" customWidth="1"/>
    <col min="1545" max="1545" width="8" style="43" customWidth="1"/>
    <col min="1546" max="1546" width="7.88671875" style="43" customWidth="1"/>
    <col min="1547" max="1547" width="4" style="43" customWidth="1"/>
    <col min="1548" max="1792" width="9.109375" style="43"/>
    <col min="1793" max="1793" width="28.5546875" style="43" customWidth="1"/>
    <col min="1794" max="1794" width="2.44140625" style="43" customWidth="1"/>
    <col min="1795" max="1795" width="8" style="43" customWidth="1"/>
    <col min="1796" max="1796" width="7.5546875" style="43" customWidth="1"/>
    <col min="1797" max="1797" width="2.33203125" style="43" customWidth="1"/>
    <col min="1798" max="1798" width="7.88671875" style="43" customWidth="1"/>
    <col min="1799" max="1799" width="7.33203125" style="43" customWidth="1"/>
    <col min="1800" max="1800" width="2.44140625" style="43" customWidth="1"/>
    <col min="1801" max="1801" width="8" style="43" customWidth="1"/>
    <col min="1802" max="1802" width="7.88671875" style="43" customWidth="1"/>
    <col min="1803" max="1803" width="4" style="43" customWidth="1"/>
    <col min="1804" max="2048" width="9.109375" style="43"/>
    <col min="2049" max="2049" width="28.5546875" style="43" customWidth="1"/>
    <col min="2050" max="2050" width="2.44140625" style="43" customWidth="1"/>
    <col min="2051" max="2051" width="8" style="43" customWidth="1"/>
    <col min="2052" max="2052" width="7.5546875" style="43" customWidth="1"/>
    <col min="2053" max="2053" width="2.33203125" style="43" customWidth="1"/>
    <col min="2054" max="2054" width="7.88671875" style="43" customWidth="1"/>
    <col min="2055" max="2055" width="7.33203125" style="43" customWidth="1"/>
    <col min="2056" max="2056" width="2.44140625" style="43" customWidth="1"/>
    <col min="2057" max="2057" width="8" style="43" customWidth="1"/>
    <col min="2058" max="2058" width="7.88671875" style="43" customWidth="1"/>
    <col min="2059" max="2059" width="4" style="43" customWidth="1"/>
    <col min="2060" max="2304" width="9.109375" style="43"/>
    <col min="2305" max="2305" width="28.5546875" style="43" customWidth="1"/>
    <col min="2306" max="2306" width="2.44140625" style="43" customWidth="1"/>
    <col min="2307" max="2307" width="8" style="43" customWidth="1"/>
    <col min="2308" max="2308" width="7.5546875" style="43" customWidth="1"/>
    <col min="2309" max="2309" width="2.33203125" style="43" customWidth="1"/>
    <col min="2310" max="2310" width="7.88671875" style="43" customWidth="1"/>
    <col min="2311" max="2311" width="7.33203125" style="43" customWidth="1"/>
    <col min="2312" max="2312" width="2.44140625" style="43" customWidth="1"/>
    <col min="2313" max="2313" width="8" style="43" customWidth="1"/>
    <col min="2314" max="2314" width="7.88671875" style="43" customWidth="1"/>
    <col min="2315" max="2315" width="4" style="43" customWidth="1"/>
    <col min="2316" max="2560" width="9.109375" style="43"/>
    <col min="2561" max="2561" width="28.5546875" style="43" customWidth="1"/>
    <col min="2562" max="2562" width="2.44140625" style="43" customWidth="1"/>
    <col min="2563" max="2563" width="8" style="43" customWidth="1"/>
    <col min="2564" max="2564" width="7.5546875" style="43" customWidth="1"/>
    <col min="2565" max="2565" width="2.33203125" style="43" customWidth="1"/>
    <col min="2566" max="2566" width="7.88671875" style="43" customWidth="1"/>
    <col min="2567" max="2567" width="7.33203125" style="43" customWidth="1"/>
    <col min="2568" max="2568" width="2.44140625" style="43" customWidth="1"/>
    <col min="2569" max="2569" width="8" style="43" customWidth="1"/>
    <col min="2570" max="2570" width="7.88671875" style="43" customWidth="1"/>
    <col min="2571" max="2571" width="4" style="43" customWidth="1"/>
    <col min="2572" max="2816" width="9.109375" style="43"/>
    <col min="2817" max="2817" width="28.5546875" style="43" customWidth="1"/>
    <col min="2818" max="2818" width="2.44140625" style="43" customWidth="1"/>
    <col min="2819" max="2819" width="8" style="43" customWidth="1"/>
    <col min="2820" max="2820" width="7.5546875" style="43" customWidth="1"/>
    <col min="2821" max="2821" width="2.33203125" style="43" customWidth="1"/>
    <col min="2822" max="2822" width="7.88671875" style="43" customWidth="1"/>
    <col min="2823" max="2823" width="7.33203125" style="43" customWidth="1"/>
    <col min="2824" max="2824" width="2.44140625" style="43" customWidth="1"/>
    <col min="2825" max="2825" width="8" style="43" customWidth="1"/>
    <col min="2826" max="2826" width="7.88671875" style="43" customWidth="1"/>
    <col min="2827" max="2827" width="4" style="43" customWidth="1"/>
    <col min="2828" max="3072" width="9.109375" style="43"/>
    <col min="3073" max="3073" width="28.5546875" style="43" customWidth="1"/>
    <col min="3074" max="3074" width="2.44140625" style="43" customWidth="1"/>
    <col min="3075" max="3075" width="8" style="43" customWidth="1"/>
    <col min="3076" max="3076" width="7.5546875" style="43" customWidth="1"/>
    <col min="3077" max="3077" width="2.33203125" style="43" customWidth="1"/>
    <col min="3078" max="3078" width="7.88671875" style="43" customWidth="1"/>
    <col min="3079" max="3079" width="7.33203125" style="43" customWidth="1"/>
    <col min="3080" max="3080" width="2.44140625" style="43" customWidth="1"/>
    <col min="3081" max="3081" width="8" style="43" customWidth="1"/>
    <col min="3082" max="3082" width="7.88671875" style="43" customWidth="1"/>
    <col min="3083" max="3083" width="4" style="43" customWidth="1"/>
    <col min="3084" max="3328" width="9.109375" style="43"/>
    <col min="3329" max="3329" width="28.5546875" style="43" customWidth="1"/>
    <col min="3330" max="3330" width="2.44140625" style="43" customWidth="1"/>
    <col min="3331" max="3331" width="8" style="43" customWidth="1"/>
    <col min="3332" max="3332" width="7.5546875" style="43" customWidth="1"/>
    <col min="3333" max="3333" width="2.33203125" style="43" customWidth="1"/>
    <col min="3334" max="3334" width="7.88671875" style="43" customWidth="1"/>
    <col min="3335" max="3335" width="7.33203125" style="43" customWidth="1"/>
    <col min="3336" max="3336" width="2.44140625" style="43" customWidth="1"/>
    <col min="3337" max="3337" width="8" style="43" customWidth="1"/>
    <col min="3338" max="3338" width="7.88671875" style="43" customWidth="1"/>
    <col min="3339" max="3339" width="4" style="43" customWidth="1"/>
    <col min="3340" max="3584" width="9.109375" style="43"/>
    <col min="3585" max="3585" width="28.5546875" style="43" customWidth="1"/>
    <col min="3586" max="3586" width="2.44140625" style="43" customWidth="1"/>
    <col min="3587" max="3587" width="8" style="43" customWidth="1"/>
    <col min="3588" max="3588" width="7.5546875" style="43" customWidth="1"/>
    <col min="3589" max="3589" width="2.33203125" style="43" customWidth="1"/>
    <col min="3590" max="3590" width="7.88671875" style="43" customWidth="1"/>
    <col min="3591" max="3591" width="7.33203125" style="43" customWidth="1"/>
    <col min="3592" max="3592" width="2.44140625" style="43" customWidth="1"/>
    <col min="3593" max="3593" width="8" style="43" customWidth="1"/>
    <col min="3594" max="3594" width="7.88671875" style="43" customWidth="1"/>
    <col min="3595" max="3595" width="4" style="43" customWidth="1"/>
    <col min="3596" max="3840" width="9.109375" style="43"/>
    <col min="3841" max="3841" width="28.5546875" style="43" customWidth="1"/>
    <col min="3842" max="3842" width="2.44140625" style="43" customWidth="1"/>
    <col min="3843" max="3843" width="8" style="43" customWidth="1"/>
    <col min="3844" max="3844" width="7.5546875" style="43" customWidth="1"/>
    <col min="3845" max="3845" width="2.33203125" style="43" customWidth="1"/>
    <col min="3846" max="3846" width="7.88671875" style="43" customWidth="1"/>
    <col min="3847" max="3847" width="7.33203125" style="43" customWidth="1"/>
    <col min="3848" max="3848" width="2.44140625" style="43" customWidth="1"/>
    <col min="3849" max="3849" width="8" style="43" customWidth="1"/>
    <col min="3850" max="3850" width="7.88671875" style="43" customWidth="1"/>
    <col min="3851" max="3851" width="4" style="43" customWidth="1"/>
    <col min="3852" max="4096" width="9.109375" style="43"/>
    <col min="4097" max="4097" width="28.5546875" style="43" customWidth="1"/>
    <col min="4098" max="4098" width="2.44140625" style="43" customWidth="1"/>
    <col min="4099" max="4099" width="8" style="43" customWidth="1"/>
    <col min="4100" max="4100" width="7.5546875" style="43" customWidth="1"/>
    <col min="4101" max="4101" width="2.33203125" style="43" customWidth="1"/>
    <col min="4102" max="4102" width="7.88671875" style="43" customWidth="1"/>
    <col min="4103" max="4103" width="7.33203125" style="43" customWidth="1"/>
    <col min="4104" max="4104" width="2.44140625" style="43" customWidth="1"/>
    <col min="4105" max="4105" width="8" style="43" customWidth="1"/>
    <col min="4106" max="4106" width="7.88671875" style="43" customWidth="1"/>
    <col min="4107" max="4107" width="4" style="43" customWidth="1"/>
    <col min="4108" max="4352" width="9.109375" style="43"/>
    <col min="4353" max="4353" width="28.5546875" style="43" customWidth="1"/>
    <col min="4354" max="4354" width="2.44140625" style="43" customWidth="1"/>
    <col min="4355" max="4355" width="8" style="43" customWidth="1"/>
    <col min="4356" max="4356" width="7.5546875" style="43" customWidth="1"/>
    <col min="4357" max="4357" width="2.33203125" style="43" customWidth="1"/>
    <col min="4358" max="4358" width="7.88671875" style="43" customWidth="1"/>
    <col min="4359" max="4359" width="7.33203125" style="43" customWidth="1"/>
    <col min="4360" max="4360" width="2.44140625" style="43" customWidth="1"/>
    <col min="4361" max="4361" width="8" style="43" customWidth="1"/>
    <col min="4362" max="4362" width="7.88671875" style="43" customWidth="1"/>
    <col min="4363" max="4363" width="4" style="43" customWidth="1"/>
    <col min="4364" max="4608" width="9.109375" style="43"/>
    <col min="4609" max="4609" width="28.5546875" style="43" customWidth="1"/>
    <col min="4610" max="4610" width="2.44140625" style="43" customWidth="1"/>
    <col min="4611" max="4611" width="8" style="43" customWidth="1"/>
    <col min="4612" max="4612" width="7.5546875" style="43" customWidth="1"/>
    <col min="4613" max="4613" width="2.33203125" style="43" customWidth="1"/>
    <col min="4614" max="4614" width="7.88671875" style="43" customWidth="1"/>
    <col min="4615" max="4615" width="7.33203125" style="43" customWidth="1"/>
    <col min="4616" max="4616" width="2.44140625" style="43" customWidth="1"/>
    <col min="4617" max="4617" width="8" style="43" customWidth="1"/>
    <col min="4618" max="4618" width="7.88671875" style="43" customWidth="1"/>
    <col min="4619" max="4619" width="4" style="43" customWidth="1"/>
    <col min="4620" max="4864" width="9.109375" style="43"/>
    <col min="4865" max="4865" width="28.5546875" style="43" customWidth="1"/>
    <col min="4866" max="4866" width="2.44140625" style="43" customWidth="1"/>
    <col min="4867" max="4867" width="8" style="43" customWidth="1"/>
    <col min="4868" max="4868" width="7.5546875" style="43" customWidth="1"/>
    <col min="4869" max="4869" width="2.33203125" style="43" customWidth="1"/>
    <col min="4870" max="4870" width="7.88671875" style="43" customWidth="1"/>
    <col min="4871" max="4871" width="7.33203125" style="43" customWidth="1"/>
    <col min="4872" max="4872" width="2.44140625" style="43" customWidth="1"/>
    <col min="4873" max="4873" width="8" style="43" customWidth="1"/>
    <col min="4874" max="4874" width="7.88671875" style="43" customWidth="1"/>
    <col min="4875" max="4875" width="4" style="43" customWidth="1"/>
    <col min="4876" max="5120" width="9.109375" style="43"/>
    <col min="5121" max="5121" width="28.5546875" style="43" customWidth="1"/>
    <col min="5122" max="5122" width="2.44140625" style="43" customWidth="1"/>
    <col min="5123" max="5123" width="8" style="43" customWidth="1"/>
    <col min="5124" max="5124" width="7.5546875" style="43" customWidth="1"/>
    <col min="5125" max="5125" width="2.33203125" style="43" customWidth="1"/>
    <col min="5126" max="5126" width="7.88671875" style="43" customWidth="1"/>
    <col min="5127" max="5127" width="7.33203125" style="43" customWidth="1"/>
    <col min="5128" max="5128" width="2.44140625" style="43" customWidth="1"/>
    <col min="5129" max="5129" width="8" style="43" customWidth="1"/>
    <col min="5130" max="5130" width="7.88671875" style="43" customWidth="1"/>
    <col min="5131" max="5131" width="4" style="43" customWidth="1"/>
    <col min="5132" max="5376" width="9.109375" style="43"/>
    <col min="5377" max="5377" width="28.5546875" style="43" customWidth="1"/>
    <col min="5378" max="5378" width="2.44140625" style="43" customWidth="1"/>
    <col min="5379" max="5379" width="8" style="43" customWidth="1"/>
    <col min="5380" max="5380" width="7.5546875" style="43" customWidth="1"/>
    <col min="5381" max="5381" width="2.33203125" style="43" customWidth="1"/>
    <col min="5382" max="5382" width="7.88671875" style="43" customWidth="1"/>
    <col min="5383" max="5383" width="7.33203125" style="43" customWidth="1"/>
    <col min="5384" max="5384" width="2.44140625" style="43" customWidth="1"/>
    <col min="5385" max="5385" width="8" style="43" customWidth="1"/>
    <col min="5386" max="5386" width="7.88671875" style="43" customWidth="1"/>
    <col min="5387" max="5387" width="4" style="43" customWidth="1"/>
    <col min="5388" max="5632" width="9.109375" style="43"/>
    <col min="5633" max="5633" width="28.5546875" style="43" customWidth="1"/>
    <col min="5634" max="5634" width="2.44140625" style="43" customWidth="1"/>
    <col min="5635" max="5635" width="8" style="43" customWidth="1"/>
    <col min="5636" max="5636" width="7.5546875" style="43" customWidth="1"/>
    <col min="5637" max="5637" width="2.33203125" style="43" customWidth="1"/>
    <col min="5638" max="5638" width="7.88671875" style="43" customWidth="1"/>
    <col min="5639" max="5639" width="7.33203125" style="43" customWidth="1"/>
    <col min="5640" max="5640" width="2.44140625" style="43" customWidth="1"/>
    <col min="5641" max="5641" width="8" style="43" customWidth="1"/>
    <col min="5642" max="5642" width="7.88671875" style="43" customWidth="1"/>
    <col min="5643" max="5643" width="4" style="43" customWidth="1"/>
    <col min="5644" max="5888" width="9.109375" style="43"/>
    <col min="5889" max="5889" width="28.5546875" style="43" customWidth="1"/>
    <col min="5890" max="5890" width="2.44140625" style="43" customWidth="1"/>
    <col min="5891" max="5891" width="8" style="43" customWidth="1"/>
    <col min="5892" max="5892" width="7.5546875" style="43" customWidth="1"/>
    <col min="5893" max="5893" width="2.33203125" style="43" customWidth="1"/>
    <col min="5894" max="5894" width="7.88671875" style="43" customWidth="1"/>
    <col min="5895" max="5895" width="7.33203125" style="43" customWidth="1"/>
    <col min="5896" max="5896" width="2.44140625" style="43" customWidth="1"/>
    <col min="5897" max="5897" width="8" style="43" customWidth="1"/>
    <col min="5898" max="5898" width="7.88671875" style="43" customWidth="1"/>
    <col min="5899" max="5899" width="4" style="43" customWidth="1"/>
    <col min="5900" max="6144" width="9.109375" style="43"/>
    <col min="6145" max="6145" width="28.5546875" style="43" customWidth="1"/>
    <col min="6146" max="6146" width="2.44140625" style="43" customWidth="1"/>
    <col min="6147" max="6147" width="8" style="43" customWidth="1"/>
    <col min="6148" max="6148" width="7.5546875" style="43" customWidth="1"/>
    <col min="6149" max="6149" width="2.33203125" style="43" customWidth="1"/>
    <col min="6150" max="6150" width="7.88671875" style="43" customWidth="1"/>
    <col min="6151" max="6151" width="7.33203125" style="43" customWidth="1"/>
    <col min="6152" max="6152" width="2.44140625" style="43" customWidth="1"/>
    <col min="6153" max="6153" width="8" style="43" customWidth="1"/>
    <col min="6154" max="6154" width="7.88671875" style="43" customWidth="1"/>
    <col min="6155" max="6155" width="4" style="43" customWidth="1"/>
    <col min="6156" max="6400" width="9.109375" style="43"/>
    <col min="6401" max="6401" width="28.5546875" style="43" customWidth="1"/>
    <col min="6402" max="6402" width="2.44140625" style="43" customWidth="1"/>
    <col min="6403" max="6403" width="8" style="43" customWidth="1"/>
    <col min="6404" max="6404" width="7.5546875" style="43" customWidth="1"/>
    <col min="6405" max="6405" width="2.33203125" style="43" customWidth="1"/>
    <col min="6406" max="6406" width="7.88671875" style="43" customWidth="1"/>
    <col min="6407" max="6407" width="7.33203125" style="43" customWidth="1"/>
    <col min="6408" max="6408" width="2.44140625" style="43" customWidth="1"/>
    <col min="6409" max="6409" width="8" style="43" customWidth="1"/>
    <col min="6410" max="6410" width="7.88671875" style="43" customWidth="1"/>
    <col min="6411" max="6411" width="4" style="43" customWidth="1"/>
    <col min="6412" max="6656" width="9.109375" style="43"/>
    <col min="6657" max="6657" width="28.5546875" style="43" customWidth="1"/>
    <col min="6658" max="6658" width="2.44140625" style="43" customWidth="1"/>
    <col min="6659" max="6659" width="8" style="43" customWidth="1"/>
    <col min="6660" max="6660" width="7.5546875" style="43" customWidth="1"/>
    <col min="6661" max="6661" width="2.33203125" style="43" customWidth="1"/>
    <col min="6662" max="6662" width="7.88671875" style="43" customWidth="1"/>
    <col min="6663" max="6663" width="7.33203125" style="43" customWidth="1"/>
    <col min="6664" max="6664" width="2.44140625" style="43" customWidth="1"/>
    <col min="6665" max="6665" width="8" style="43" customWidth="1"/>
    <col min="6666" max="6666" width="7.88671875" style="43" customWidth="1"/>
    <col min="6667" max="6667" width="4" style="43" customWidth="1"/>
    <col min="6668" max="6912" width="9.109375" style="43"/>
    <col min="6913" max="6913" width="28.5546875" style="43" customWidth="1"/>
    <col min="6914" max="6914" width="2.44140625" style="43" customWidth="1"/>
    <col min="6915" max="6915" width="8" style="43" customWidth="1"/>
    <col min="6916" max="6916" width="7.5546875" style="43" customWidth="1"/>
    <col min="6917" max="6917" width="2.33203125" style="43" customWidth="1"/>
    <col min="6918" max="6918" width="7.88671875" style="43" customWidth="1"/>
    <col min="6919" max="6919" width="7.33203125" style="43" customWidth="1"/>
    <col min="6920" max="6920" width="2.44140625" style="43" customWidth="1"/>
    <col min="6921" max="6921" width="8" style="43" customWidth="1"/>
    <col min="6922" max="6922" width="7.88671875" style="43" customWidth="1"/>
    <col min="6923" max="6923" width="4" style="43" customWidth="1"/>
    <col min="6924" max="7168" width="9.109375" style="43"/>
    <col min="7169" max="7169" width="28.5546875" style="43" customWidth="1"/>
    <col min="7170" max="7170" width="2.44140625" style="43" customWidth="1"/>
    <col min="7171" max="7171" width="8" style="43" customWidth="1"/>
    <col min="7172" max="7172" width="7.5546875" style="43" customWidth="1"/>
    <col min="7173" max="7173" width="2.33203125" style="43" customWidth="1"/>
    <col min="7174" max="7174" width="7.88671875" style="43" customWidth="1"/>
    <col min="7175" max="7175" width="7.33203125" style="43" customWidth="1"/>
    <col min="7176" max="7176" width="2.44140625" style="43" customWidth="1"/>
    <col min="7177" max="7177" width="8" style="43" customWidth="1"/>
    <col min="7178" max="7178" width="7.88671875" style="43" customWidth="1"/>
    <col min="7179" max="7179" width="4" style="43" customWidth="1"/>
    <col min="7180" max="7424" width="9.109375" style="43"/>
    <col min="7425" max="7425" width="28.5546875" style="43" customWidth="1"/>
    <col min="7426" max="7426" width="2.44140625" style="43" customWidth="1"/>
    <col min="7427" max="7427" width="8" style="43" customWidth="1"/>
    <col min="7428" max="7428" width="7.5546875" style="43" customWidth="1"/>
    <col min="7429" max="7429" width="2.33203125" style="43" customWidth="1"/>
    <col min="7430" max="7430" width="7.88671875" style="43" customWidth="1"/>
    <col min="7431" max="7431" width="7.33203125" style="43" customWidth="1"/>
    <col min="7432" max="7432" width="2.44140625" style="43" customWidth="1"/>
    <col min="7433" max="7433" width="8" style="43" customWidth="1"/>
    <col min="7434" max="7434" width="7.88671875" style="43" customWidth="1"/>
    <col min="7435" max="7435" width="4" style="43" customWidth="1"/>
    <col min="7436" max="7680" width="9.109375" style="43"/>
    <col min="7681" max="7681" width="28.5546875" style="43" customWidth="1"/>
    <col min="7682" max="7682" width="2.44140625" style="43" customWidth="1"/>
    <col min="7683" max="7683" width="8" style="43" customWidth="1"/>
    <col min="7684" max="7684" width="7.5546875" style="43" customWidth="1"/>
    <col min="7685" max="7685" width="2.33203125" style="43" customWidth="1"/>
    <col min="7686" max="7686" width="7.88671875" style="43" customWidth="1"/>
    <col min="7687" max="7687" width="7.33203125" style="43" customWidth="1"/>
    <col min="7688" max="7688" width="2.44140625" style="43" customWidth="1"/>
    <col min="7689" max="7689" width="8" style="43" customWidth="1"/>
    <col min="7690" max="7690" width="7.88671875" style="43" customWidth="1"/>
    <col min="7691" max="7691" width="4" style="43" customWidth="1"/>
    <col min="7692" max="7936" width="9.109375" style="43"/>
    <col min="7937" max="7937" width="28.5546875" style="43" customWidth="1"/>
    <col min="7938" max="7938" width="2.44140625" style="43" customWidth="1"/>
    <col min="7939" max="7939" width="8" style="43" customWidth="1"/>
    <col min="7940" max="7940" width="7.5546875" style="43" customWidth="1"/>
    <col min="7941" max="7941" width="2.33203125" style="43" customWidth="1"/>
    <col min="7942" max="7942" width="7.88671875" style="43" customWidth="1"/>
    <col min="7943" max="7943" width="7.33203125" style="43" customWidth="1"/>
    <col min="7944" max="7944" width="2.44140625" style="43" customWidth="1"/>
    <col min="7945" max="7945" width="8" style="43" customWidth="1"/>
    <col min="7946" max="7946" width="7.88671875" style="43" customWidth="1"/>
    <col min="7947" max="7947" width="4" style="43" customWidth="1"/>
    <col min="7948" max="8192" width="9.109375" style="43"/>
    <col min="8193" max="8193" width="28.5546875" style="43" customWidth="1"/>
    <col min="8194" max="8194" width="2.44140625" style="43" customWidth="1"/>
    <col min="8195" max="8195" width="8" style="43" customWidth="1"/>
    <col min="8196" max="8196" width="7.5546875" style="43" customWidth="1"/>
    <col min="8197" max="8197" width="2.33203125" style="43" customWidth="1"/>
    <col min="8198" max="8198" width="7.88671875" style="43" customWidth="1"/>
    <col min="8199" max="8199" width="7.33203125" style="43" customWidth="1"/>
    <col min="8200" max="8200" width="2.44140625" style="43" customWidth="1"/>
    <col min="8201" max="8201" width="8" style="43" customWidth="1"/>
    <col min="8202" max="8202" width="7.88671875" style="43" customWidth="1"/>
    <col min="8203" max="8203" width="4" style="43" customWidth="1"/>
    <col min="8204" max="8448" width="9.109375" style="43"/>
    <col min="8449" max="8449" width="28.5546875" style="43" customWidth="1"/>
    <col min="8450" max="8450" width="2.44140625" style="43" customWidth="1"/>
    <col min="8451" max="8451" width="8" style="43" customWidth="1"/>
    <col min="8452" max="8452" width="7.5546875" style="43" customWidth="1"/>
    <col min="8453" max="8453" width="2.33203125" style="43" customWidth="1"/>
    <col min="8454" max="8454" width="7.88671875" style="43" customWidth="1"/>
    <col min="8455" max="8455" width="7.33203125" style="43" customWidth="1"/>
    <col min="8456" max="8456" width="2.44140625" style="43" customWidth="1"/>
    <col min="8457" max="8457" width="8" style="43" customWidth="1"/>
    <col min="8458" max="8458" width="7.88671875" style="43" customWidth="1"/>
    <col min="8459" max="8459" width="4" style="43" customWidth="1"/>
    <col min="8460" max="8704" width="9.109375" style="43"/>
    <col min="8705" max="8705" width="28.5546875" style="43" customWidth="1"/>
    <col min="8706" max="8706" width="2.44140625" style="43" customWidth="1"/>
    <col min="8707" max="8707" width="8" style="43" customWidth="1"/>
    <col min="8708" max="8708" width="7.5546875" style="43" customWidth="1"/>
    <col min="8709" max="8709" width="2.33203125" style="43" customWidth="1"/>
    <col min="8710" max="8710" width="7.88671875" style="43" customWidth="1"/>
    <col min="8711" max="8711" width="7.33203125" style="43" customWidth="1"/>
    <col min="8712" max="8712" width="2.44140625" style="43" customWidth="1"/>
    <col min="8713" max="8713" width="8" style="43" customWidth="1"/>
    <col min="8714" max="8714" width="7.88671875" style="43" customWidth="1"/>
    <col min="8715" max="8715" width="4" style="43" customWidth="1"/>
    <col min="8716" max="8960" width="9.109375" style="43"/>
    <col min="8961" max="8961" width="28.5546875" style="43" customWidth="1"/>
    <col min="8962" max="8962" width="2.44140625" style="43" customWidth="1"/>
    <col min="8963" max="8963" width="8" style="43" customWidth="1"/>
    <col min="8964" max="8964" width="7.5546875" style="43" customWidth="1"/>
    <col min="8965" max="8965" width="2.33203125" style="43" customWidth="1"/>
    <col min="8966" max="8966" width="7.88671875" style="43" customWidth="1"/>
    <col min="8967" max="8967" width="7.33203125" style="43" customWidth="1"/>
    <col min="8968" max="8968" width="2.44140625" style="43" customWidth="1"/>
    <col min="8969" max="8969" width="8" style="43" customWidth="1"/>
    <col min="8970" max="8970" width="7.88671875" style="43" customWidth="1"/>
    <col min="8971" max="8971" width="4" style="43" customWidth="1"/>
    <col min="8972" max="9216" width="9.109375" style="43"/>
    <col min="9217" max="9217" width="28.5546875" style="43" customWidth="1"/>
    <col min="9218" max="9218" width="2.44140625" style="43" customWidth="1"/>
    <col min="9219" max="9219" width="8" style="43" customWidth="1"/>
    <col min="9220" max="9220" width="7.5546875" style="43" customWidth="1"/>
    <col min="9221" max="9221" width="2.33203125" style="43" customWidth="1"/>
    <col min="9222" max="9222" width="7.88671875" style="43" customWidth="1"/>
    <col min="9223" max="9223" width="7.33203125" style="43" customWidth="1"/>
    <col min="9224" max="9224" width="2.44140625" style="43" customWidth="1"/>
    <col min="9225" max="9225" width="8" style="43" customWidth="1"/>
    <col min="9226" max="9226" width="7.88671875" style="43" customWidth="1"/>
    <col min="9227" max="9227" width="4" style="43" customWidth="1"/>
    <col min="9228" max="9472" width="9.109375" style="43"/>
    <col min="9473" max="9473" width="28.5546875" style="43" customWidth="1"/>
    <col min="9474" max="9474" width="2.44140625" style="43" customWidth="1"/>
    <col min="9475" max="9475" width="8" style="43" customWidth="1"/>
    <col min="9476" max="9476" width="7.5546875" style="43" customWidth="1"/>
    <col min="9477" max="9477" width="2.33203125" style="43" customWidth="1"/>
    <col min="9478" max="9478" width="7.88671875" style="43" customWidth="1"/>
    <col min="9479" max="9479" width="7.33203125" style="43" customWidth="1"/>
    <col min="9480" max="9480" width="2.44140625" style="43" customWidth="1"/>
    <col min="9481" max="9481" width="8" style="43" customWidth="1"/>
    <col min="9482" max="9482" width="7.88671875" style="43" customWidth="1"/>
    <col min="9483" max="9483" width="4" style="43" customWidth="1"/>
    <col min="9484" max="9728" width="9.109375" style="43"/>
    <col min="9729" max="9729" width="28.5546875" style="43" customWidth="1"/>
    <col min="9730" max="9730" width="2.44140625" style="43" customWidth="1"/>
    <col min="9731" max="9731" width="8" style="43" customWidth="1"/>
    <col min="9732" max="9732" width="7.5546875" style="43" customWidth="1"/>
    <col min="9733" max="9733" width="2.33203125" style="43" customWidth="1"/>
    <col min="9734" max="9734" width="7.88671875" style="43" customWidth="1"/>
    <col min="9735" max="9735" width="7.33203125" style="43" customWidth="1"/>
    <col min="9736" max="9736" width="2.44140625" style="43" customWidth="1"/>
    <col min="9737" max="9737" width="8" style="43" customWidth="1"/>
    <col min="9738" max="9738" width="7.88671875" style="43" customWidth="1"/>
    <col min="9739" max="9739" width="4" style="43" customWidth="1"/>
    <col min="9740" max="9984" width="9.109375" style="43"/>
    <col min="9985" max="9985" width="28.5546875" style="43" customWidth="1"/>
    <col min="9986" max="9986" width="2.44140625" style="43" customWidth="1"/>
    <col min="9987" max="9987" width="8" style="43" customWidth="1"/>
    <col min="9988" max="9988" width="7.5546875" style="43" customWidth="1"/>
    <col min="9989" max="9989" width="2.33203125" style="43" customWidth="1"/>
    <col min="9990" max="9990" width="7.88671875" style="43" customWidth="1"/>
    <col min="9991" max="9991" width="7.33203125" style="43" customWidth="1"/>
    <col min="9992" max="9992" width="2.44140625" style="43" customWidth="1"/>
    <col min="9993" max="9993" width="8" style="43" customWidth="1"/>
    <col min="9994" max="9994" width="7.88671875" style="43" customWidth="1"/>
    <col min="9995" max="9995" width="4" style="43" customWidth="1"/>
    <col min="9996" max="10240" width="9.109375" style="43"/>
    <col min="10241" max="10241" width="28.5546875" style="43" customWidth="1"/>
    <col min="10242" max="10242" width="2.44140625" style="43" customWidth="1"/>
    <col min="10243" max="10243" width="8" style="43" customWidth="1"/>
    <col min="10244" max="10244" width="7.5546875" style="43" customWidth="1"/>
    <col min="10245" max="10245" width="2.33203125" style="43" customWidth="1"/>
    <col min="10246" max="10246" width="7.88671875" style="43" customWidth="1"/>
    <col min="10247" max="10247" width="7.33203125" style="43" customWidth="1"/>
    <col min="10248" max="10248" width="2.44140625" style="43" customWidth="1"/>
    <col min="10249" max="10249" width="8" style="43" customWidth="1"/>
    <col min="10250" max="10250" width="7.88671875" style="43" customWidth="1"/>
    <col min="10251" max="10251" width="4" style="43" customWidth="1"/>
    <col min="10252" max="10496" width="9.109375" style="43"/>
    <col min="10497" max="10497" width="28.5546875" style="43" customWidth="1"/>
    <col min="10498" max="10498" width="2.44140625" style="43" customWidth="1"/>
    <col min="10499" max="10499" width="8" style="43" customWidth="1"/>
    <col min="10500" max="10500" width="7.5546875" style="43" customWidth="1"/>
    <col min="10501" max="10501" width="2.33203125" style="43" customWidth="1"/>
    <col min="10502" max="10502" width="7.88671875" style="43" customWidth="1"/>
    <col min="10503" max="10503" width="7.33203125" style="43" customWidth="1"/>
    <col min="10504" max="10504" width="2.44140625" style="43" customWidth="1"/>
    <col min="10505" max="10505" width="8" style="43" customWidth="1"/>
    <col min="10506" max="10506" width="7.88671875" style="43" customWidth="1"/>
    <col min="10507" max="10507" width="4" style="43" customWidth="1"/>
    <col min="10508" max="10752" width="9.109375" style="43"/>
    <col min="10753" max="10753" width="28.5546875" style="43" customWidth="1"/>
    <col min="10754" max="10754" width="2.44140625" style="43" customWidth="1"/>
    <col min="10755" max="10755" width="8" style="43" customWidth="1"/>
    <col min="10756" max="10756" width="7.5546875" style="43" customWidth="1"/>
    <col min="10757" max="10757" width="2.33203125" style="43" customWidth="1"/>
    <col min="10758" max="10758" width="7.88671875" style="43" customWidth="1"/>
    <col min="10759" max="10759" width="7.33203125" style="43" customWidth="1"/>
    <col min="10760" max="10760" width="2.44140625" style="43" customWidth="1"/>
    <col min="10761" max="10761" width="8" style="43" customWidth="1"/>
    <col min="10762" max="10762" width="7.88671875" style="43" customWidth="1"/>
    <col min="10763" max="10763" width="4" style="43" customWidth="1"/>
    <col min="10764" max="11008" width="9.109375" style="43"/>
    <col min="11009" max="11009" width="28.5546875" style="43" customWidth="1"/>
    <col min="11010" max="11010" width="2.44140625" style="43" customWidth="1"/>
    <col min="11011" max="11011" width="8" style="43" customWidth="1"/>
    <col min="11012" max="11012" width="7.5546875" style="43" customWidth="1"/>
    <col min="11013" max="11013" width="2.33203125" style="43" customWidth="1"/>
    <col min="11014" max="11014" width="7.88671875" style="43" customWidth="1"/>
    <col min="11015" max="11015" width="7.33203125" style="43" customWidth="1"/>
    <col min="11016" max="11016" width="2.44140625" style="43" customWidth="1"/>
    <col min="11017" max="11017" width="8" style="43" customWidth="1"/>
    <col min="11018" max="11018" width="7.88671875" style="43" customWidth="1"/>
    <col min="11019" max="11019" width="4" style="43" customWidth="1"/>
    <col min="11020" max="11264" width="9.109375" style="43"/>
    <col min="11265" max="11265" width="28.5546875" style="43" customWidth="1"/>
    <col min="11266" max="11266" width="2.44140625" style="43" customWidth="1"/>
    <col min="11267" max="11267" width="8" style="43" customWidth="1"/>
    <col min="11268" max="11268" width="7.5546875" style="43" customWidth="1"/>
    <col min="11269" max="11269" width="2.33203125" style="43" customWidth="1"/>
    <col min="11270" max="11270" width="7.88671875" style="43" customWidth="1"/>
    <col min="11271" max="11271" width="7.33203125" style="43" customWidth="1"/>
    <col min="11272" max="11272" width="2.44140625" style="43" customWidth="1"/>
    <col min="11273" max="11273" width="8" style="43" customWidth="1"/>
    <col min="11274" max="11274" width="7.88671875" style="43" customWidth="1"/>
    <col min="11275" max="11275" width="4" style="43" customWidth="1"/>
    <col min="11276" max="11520" width="9.109375" style="43"/>
    <col min="11521" max="11521" width="28.5546875" style="43" customWidth="1"/>
    <col min="11522" max="11522" width="2.44140625" style="43" customWidth="1"/>
    <col min="11523" max="11523" width="8" style="43" customWidth="1"/>
    <col min="11524" max="11524" width="7.5546875" style="43" customWidth="1"/>
    <col min="11525" max="11525" width="2.33203125" style="43" customWidth="1"/>
    <col min="11526" max="11526" width="7.88671875" style="43" customWidth="1"/>
    <col min="11527" max="11527" width="7.33203125" style="43" customWidth="1"/>
    <col min="11528" max="11528" width="2.44140625" style="43" customWidth="1"/>
    <col min="11529" max="11529" width="8" style="43" customWidth="1"/>
    <col min="11530" max="11530" width="7.88671875" style="43" customWidth="1"/>
    <col min="11531" max="11531" width="4" style="43" customWidth="1"/>
    <col min="11532" max="11776" width="9.109375" style="43"/>
    <col min="11777" max="11777" width="28.5546875" style="43" customWidth="1"/>
    <col min="11778" max="11778" width="2.44140625" style="43" customWidth="1"/>
    <col min="11779" max="11779" width="8" style="43" customWidth="1"/>
    <col min="11780" max="11780" width="7.5546875" style="43" customWidth="1"/>
    <col min="11781" max="11781" width="2.33203125" style="43" customWidth="1"/>
    <col min="11782" max="11782" width="7.88671875" style="43" customWidth="1"/>
    <col min="11783" max="11783" width="7.33203125" style="43" customWidth="1"/>
    <col min="11784" max="11784" width="2.44140625" style="43" customWidth="1"/>
    <col min="11785" max="11785" width="8" style="43" customWidth="1"/>
    <col min="11786" max="11786" width="7.88671875" style="43" customWidth="1"/>
    <col min="11787" max="11787" width="4" style="43" customWidth="1"/>
    <col min="11788" max="12032" width="9.109375" style="43"/>
    <col min="12033" max="12033" width="28.5546875" style="43" customWidth="1"/>
    <col min="12034" max="12034" width="2.44140625" style="43" customWidth="1"/>
    <col min="12035" max="12035" width="8" style="43" customWidth="1"/>
    <col min="12036" max="12036" width="7.5546875" style="43" customWidth="1"/>
    <col min="12037" max="12037" width="2.33203125" style="43" customWidth="1"/>
    <col min="12038" max="12038" width="7.88671875" style="43" customWidth="1"/>
    <col min="12039" max="12039" width="7.33203125" style="43" customWidth="1"/>
    <col min="12040" max="12040" width="2.44140625" style="43" customWidth="1"/>
    <col min="12041" max="12041" width="8" style="43" customWidth="1"/>
    <col min="12042" max="12042" width="7.88671875" style="43" customWidth="1"/>
    <col min="12043" max="12043" width="4" style="43" customWidth="1"/>
    <col min="12044" max="12288" width="9.109375" style="43"/>
    <col min="12289" max="12289" width="28.5546875" style="43" customWidth="1"/>
    <col min="12290" max="12290" width="2.44140625" style="43" customWidth="1"/>
    <col min="12291" max="12291" width="8" style="43" customWidth="1"/>
    <col min="12292" max="12292" width="7.5546875" style="43" customWidth="1"/>
    <col min="12293" max="12293" width="2.33203125" style="43" customWidth="1"/>
    <col min="12294" max="12294" width="7.88671875" style="43" customWidth="1"/>
    <col min="12295" max="12295" width="7.33203125" style="43" customWidth="1"/>
    <col min="12296" max="12296" width="2.44140625" style="43" customWidth="1"/>
    <col min="12297" max="12297" width="8" style="43" customWidth="1"/>
    <col min="12298" max="12298" width="7.88671875" style="43" customWidth="1"/>
    <col min="12299" max="12299" width="4" style="43" customWidth="1"/>
    <col min="12300" max="12544" width="9.109375" style="43"/>
    <col min="12545" max="12545" width="28.5546875" style="43" customWidth="1"/>
    <col min="12546" max="12546" width="2.44140625" style="43" customWidth="1"/>
    <col min="12547" max="12547" width="8" style="43" customWidth="1"/>
    <col min="12548" max="12548" width="7.5546875" style="43" customWidth="1"/>
    <col min="12549" max="12549" width="2.33203125" style="43" customWidth="1"/>
    <col min="12550" max="12550" width="7.88671875" style="43" customWidth="1"/>
    <col min="12551" max="12551" width="7.33203125" style="43" customWidth="1"/>
    <col min="12552" max="12552" width="2.44140625" style="43" customWidth="1"/>
    <col min="12553" max="12553" width="8" style="43" customWidth="1"/>
    <col min="12554" max="12554" width="7.88671875" style="43" customWidth="1"/>
    <col min="12555" max="12555" width="4" style="43" customWidth="1"/>
    <col min="12556" max="12800" width="9.109375" style="43"/>
    <col min="12801" max="12801" width="28.5546875" style="43" customWidth="1"/>
    <col min="12802" max="12802" width="2.44140625" style="43" customWidth="1"/>
    <col min="12803" max="12803" width="8" style="43" customWidth="1"/>
    <col min="12804" max="12804" width="7.5546875" style="43" customWidth="1"/>
    <col min="12805" max="12805" width="2.33203125" style="43" customWidth="1"/>
    <col min="12806" max="12806" width="7.88671875" style="43" customWidth="1"/>
    <col min="12807" max="12807" width="7.33203125" style="43" customWidth="1"/>
    <col min="12808" max="12808" width="2.44140625" style="43" customWidth="1"/>
    <col min="12809" max="12809" width="8" style="43" customWidth="1"/>
    <col min="12810" max="12810" width="7.88671875" style="43" customWidth="1"/>
    <col min="12811" max="12811" width="4" style="43" customWidth="1"/>
    <col min="12812" max="13056" width="9.109375" style="43"/>
    <col min="13057" max="13057" width="28.5546875" style="43" customWidth="1"/>
    <col min="13058" max="13058" width="2.44140625" style="43" customWidth="1"/>
    <col min="13059" max="13059" width="8" style="43" customWidth="1"/>
    <col min="13060" max="13060" width="7.5546875" style="43" customWidth="1"/>
    <col min="13061" max="13061" width="2.33203125" style="43" customWidth="1"/>
    <col min="13062" max="13062" width="7.88671875" style="43" customWidth="1"/>
    <col min="13063" max="13063" width="7.33203125" style="43" customWidth="1"/>
    <col min="13064" max="13064" width="2.44140625" style="43" customWidth="1"/>
    <col min="13065" max="13065" width="8" style="43" customWidth="1"/>
    <col min="13066" max="13066" width="7.88671875" style="43" customWidth="1"/>
    <col min="13067" max="13067" width="4" style="43" customWidth="1"/>
    <col min="13068" max="13312" width="9.109375" style="43"/>
    <col min="13313" max="13313" width="28.5546875" style="43" customWidth="1"/>
    <col min="13314" max="13314" width="2.44140625" style="43" customWidth="1"/>
    <col min="13315" max="13315" width="8" style="43" customWidth="1"/>
    <col min="13316" max="13316" width="7.5546875" style="43" customWidth="1"/>
    <col min="13317" max="13317" width="2.33203125" style="43" customWidth="1"/>
    <col min="13318" max="13318" width="7.88671875" style="43" customWidth="1"/>
    <col min="13319" max="13319" width="7.33203125" style="43" customWidth="1"/>
    <col min="13320" max="13320" width="2.44140625" style="43" customWidth="1"/>
    <col min="13321" max="13321" width="8" style="43" customWidth="1"/>
    <col min="13322" max="13322" width="7.88671875" style="43" customWidth="1"/>
    <col min="13323" max="13323" width="4" style="43" customWidth="1"/>
    <col min="13324" max="13568" width="9.109375" style="43"/>
    <col min="13569" max="13569" width="28.5546875" style="43" customWidth="1"/>
    <col min="13570" max="13570" width="2.44140625" style="43" customWidth="1"/>
    <col min="13571" max="13571" width="8" style="43" customWidth="1"/>
    <col min="13572" max="13572" width="7.5546875" style="43" customWidth="1"/>
    <col min="13573" max="13573" width="2.33203125" style="43" customWidth="1"/>
    <col min="13574" max="13574" width="7.88671875" style="43" customWidth="1"/>
    <col min="13575" max="13575" width="7.33203125" style="43" customWidth="1"/>
    <col min="13576" max="13576" width="2.44140625" style="43" customWidth="1"/>
    <col min="13577" max="13577" width="8" style="43" customWidth="1"/>
    <col min="13578" max="13578" width="7.88671875" style="43" customWidth="1"/>
    <col min="13579" max="13579" width="4" style="43" customWidth="1"/>
    <col min="13580" max="13824" width="9.109375" style="43"/>
    <col min="13825" max="13825" width="28.5546875" style="43" customWidth="1"/>
    <col min="13826" max="13826" width="2.44140625" style="43" customWidth="1"/>
    <col min="13827" max="13827" width="8" style="43" customWidth="1"/>
    <col min="13828" max="13828" width="7.5546875" style="43" customWidth="1"/>
    <col min="13829" max="13829" width="2.33203125" style="43" customWidth="1"/>
    <col min="13830" max="13830" width="7.88671875" style="43" customWidth="1"/>
    <col min="13831" max="13831" width="7.33203125" style="43" customWidth="1"/>
    <col min="13832" max="13832" width="2.44140625" style="43" customWidth="1"/>
    <col min="13833" max="13833" width="8" style="43" customWidth="1"/>
    <col min="13834" max="13834" width="7.88671875" style="43" customWidth="1"/>
    <col min="13835" max="13835" width="4" style="43" customWidth="1"/>
    <col min="13836" max="14080" width="9.109375" style="43"/>
    <col min="14081" max="14081" width="28.5546875" style="43" customWidth="1"/>
    <col min="14082" max="14082" width="2.44140625" style="43" customWidth="1"/>
    <col min="14083" max="14083" width="8" style="43" customWidth="1"/>
    <col min="14084" max="14084" width="7.5546875" style="43" customWidth="1"/>
    <col min="14085" max="14085" width="2.33203125" style="43" customWidth="1"/>
    <col min="14086" max="14086" width="7.88671875" style="43" customWidth="1"/>
    <col min="14087" max="14087" width="7.33203125" style="43" customWidth="1"/>
    <col min="14088" max="14088" width="2.44140625" style="43" customWidth="1"/>
    <col min="14089" max="14089" width="8" style="43" customWidth="1"/>
    <col min="14090" max="14090" width="7.88671875" style="43" customWidth="1"/>
    <col min="14091" max="14091" width="4" style="43" customWidth="1"/>
    <col min="14092" max="14336" width="9.109375" style="43"/>
    <col min="14337" max="14337" width="28.5546875" style="43" customWidth="1"/>
    <col min="14338" max="14338" width="2.44140625" style="43" customWidth="1"/>
    <col min="14339" max="14339" width="8" style="43" customWidth="1"/>
    <col min="14340" max="14340" width="7.5546875" style="43" customWidth="1"/>
    <col min="14341" max="14341" width="2.33203125" style="43" customWidth="1"/>
    <col min="14342" max="14342" width="7.88671875" style="43" customWidth="1"/>
    <col min="14343" max="14343" width="7.33203125" style="43" customWidth="1"/>
    <col min="14344" max="14344" width="2.44140625" style="43" customWidth="1"/>
    <col min="14345" max="14345" width="8" style="43" customWidth="1"/>
    <col min="14346" max="14346" width="7.88671875" style="43" customWidth="1"/>
    <col min="14347" max="14347" width="4" style="43" customWidth="1"/>
    <col min="14348" max="14592" width="9.109375" style="43"/>
    <col min="14593" max="14593" width="28.5546875" style="43" customWidth="1"/>
    <col min="14594" max="14594" width="2.44140625" style="43" customWidth="1"/>
    <col min="14595" max="14595" width="8" style="43" customWidth="1"/>
    <col min="14596" max="14596" width="7.5546875" style="43" customWidth="1"/>
    <col min="14597" max="14597" width="2.33203125" style="43" customWidth="1"/>
    <col min="14598" max="14598" width="7.88671875" style="43" customWidth="1"/>
    <col min="14599" max="14599" width="7.33203125" style="43" customWidth="1"/>
    <col min="14600" max="14600" width="2.44140625" style="43" customWidth="1"/>
    <col min="14601" max="14601" width="8" style="43" customWidth="1"/>
    <col min="14602" max="14602" width="7.88671875" style="43" customWidth="1"/>
    <col min="14603" max="14603" width="4" style="43" customWidth="1"/>
    <col min="14604" max="14848" width="9.109375" style="43"/>
    <col min="14849" max="14849" width="28.5546875" style="43" customWidth="1"/>
    <col min="14850" max="14850" width="2.44140625" style="43" customWidth="1"/>
    <col min="14851" max="14851" width="8" style="43" customWidth="1"/>
    <col min="14852" max="14852" width="7.5546875" style="43" customWidth="1"/>
    <col min="14853" max="14853" width="2.33203125" style="43" customWidth="1"/>
    <col min="14854" max="14854" width="7.88671875" style="43" customWidth="1"/>
    <col min="14855" max="14855" width="7.33203125" style="43" customWidth="1"/>
    <col min="14856" max="14856" width="2.44140625" style="43" customWidth="1"/>
    <col min="14857" max="14857" width="8" style="43" customWidth="1"/>
    <col min="14858" max="14858" width="7.88671875" style="43" customWidth="1"/>
    <col min="14859" max="14859" width="4" style="43" customWidth="1"/>
    <col min="14860" max="15104" width="9.109375" style="43"/>
    <col min="15105" max="15105" width="28.5546875" style="43" customWidth="1"/>
    <col min="15106" max="15106" width="2.44140625" style="43" customWidth="1"/>
    <col min="15107" max="15107" width="8" style="43" customWidth="1"/>
    <col min="15108" max="15108" width="7.5546875" style="43" customWidth="1"/>
    <col min="15109" max="15109" width="2.33203125" style="43" customWidth="1"/>
    <col min="15110" max="15110" width="7.88671875" style="43" customWidth="1"/>
    <col min="15111" max="15111" width="7.33203125" style="43" customWidth="1"/>
    <col min="15112" max="15112" width="2.44140625" style="43" customWidth="1"/>
    <col min="15113" max="15113" width="8" style="43" customWidth="1"/>
    <col min="15114" max="15114" width="7.88671875" style="43" customWidth="1"/>
    <col min="15115" max="15115" width="4" style="43" customWidth="1"/>
    <col min="15116" max="15360" width="9.109375" style="43"/>
    <col min="15361" max="15361" width="28.5546875" style="43" customWidth="1"/>
    <col min="15362" max="15362" width="2.44140625" style="43" customWidth="1"/>
    <col min="15363" max="15363" width="8" style="43" customWidth="1"/>
    <col min="15364" max="15364" width="7.5546875" style="43" customWidth="1"/>
    <col min="15365" max="15365" width="2.33203125" style="43" customWidth="1"/>
    <col min="15366" max="15366" width="7.88671875" style="43" customWidth="1"/>
    <col min="15367" max="15367" width="7.33203125" style="43" customWidth="1"/>
    <col min="15368" max="15368" width="2.44140625" style="43" customWidth="1"/>
    <col min="15369" max="15369" width="8" style="43" customWidth="1"/>
    <col min="15370" max="15370" width="7.88671875" style="43" customWidth="1"/>
    <col min="15371" max="15371" width="4" style="43" customWidth="1"/>
    <col min="15372" max="15616" width="9.109375" style="43"/>
    <col min="15617" max="15617" width="28.5546875" style="43" customWidth="1"/>
    <col min="15618" max="15618" width="2.44140625" style="43" customWidth="1"/>
    <col min="15619" max="15619" width="8" style="43" customWidth="1"/>
    <col min="15620" max="15620" width="7.5546875" style="43" customWidth="1"/>
    <col min="15621" max="15621" width="2.33203125" style="43" customWidth="1"/>
    <col min="15622" max="15622" width="7.88671875" style="43" customWidth="1"/>
    <col min="15623" max="15623" width="7.33203125" style="43" customWidth="1"/>
    <col min="15624" max="15624" width="2.44140625" style="43" customWidth="1"/>
    <col min="15625" max="15625" width="8" style="43" customWidth="1"/>
    <col min="15626" max="15626" width="7.88671875" style="43" customWidth="1"/>
    <col min="15627" max="15627" width="4" style="43" customWidth="1"/>
    <col min="15628" max="15872" width="9.109375" style="43"/>
    <col min="15873" max="15873" width="28.5546875" style="43" customWidth="1"/>
    <col min="15874" max="15874" width="2.44140625" style="43" customWidth="1"/>
    <col min="15875" max="15875" width="8" style="43" customWidth="1"/>
    <col min="15876" max="15876" width="7.5546875" style="43" customWidth="1"/>
    <col min="15877" max="15877" width="2.33203125" style="43" customWidth="1"/>
    <col min="15878" max="15878" width="7.88671875" style="43" customWidth="1"/>
    <col min="15879" max="15879" width="7.33203125" style="43" customWidth="1"/>
    <col min="15880" max="15880" width="2.44140625" style="43" customWidth="1"/>
    <col min="15881" max="15881" width="8" style="43" customWidth="1"/>
    <col min="15882" max="15882" width="7.88671875" style="43" customWidth="1"/>
    <col min="15883" max="15883" width="4" style="43" customWidth="1"/>
    <col min="15884" max="16128" width="9.109375" style="43"/>
    <col min="16129" max="16129" width="28.5546875" style="43" customWidth="1"/>
    <col min="16130" max="16130" width="2.44140625" style="43" customWidth="1"/>
    <col min="16131" max="16131" width="8" style="43" customWidth="1"/>
    <col min="16132" max="16132" width="7.5546875" style="43" customWidth="1"/>
    <col min="16133" max="16133" width="2.33203125" style="43" customWidth="1"/>
    <col min="16134" max="16134" width="7.88671875" style="43" customWidth="1"/>
    <col min="16135" max="16135" width="7.33203125" style="43" customWidth="1"/>
    <col min="16136" max="16136" width="2.44140625" style="43" customWidth="1"/>
    <col min="16137" max="16137" width="8" style="43" customWidth="1"/>
    <col min="16138" max="16138" width="7.88671875" style="43" customWidth="1"/>
    <col min="16139" max="16139" width="4" style="43" customWidth="1"/>
    <col min="16140" max="16384" width="9.109375" style="43"/>
  </cols>
  <sheetData>
    <row r="1" spans="1:12">
      <c r="A1" s="43" t="s">
        <v>205</v>
      </c>
    </row>
    <row r="2" spans="1:12">
      <c r="A2" s="43" t="s">
        <v>206</v>
      </c>
    </row>
    <row r="4" spans="1:12">
      <c r="A4" s="30" t="s">
        <v>334</v>
      </c>
    </row>
    <row r="5" spans="1:12">
      <c r="A5" s="30" t="s">
        <v>397</v>
      </c>
    </row>
    <row r="6" spans="1:12" ht="13.8" thickBot="1"/>
    <row r="7" spans="1:12" ht="15" customHeight="1">
      <c r="A7" s="45"/>
      <c r="B7" s="45"/>
      <c r="C7" s="67"/>
      <c r="D7" s="46"/>
      <c r="E7" s="45"/>
      <c r="F7" s="67"/>
      <c r="G7" s="47"/>
      <c r="H7" s="45"/>
      <c r="I7" s="67"/>
      <c r="J7" s="47"/>
      <c r="K7" s="47"/>
    </row>
    <row r="8" spans="1:12" ht="15" customHeight="1">
      <c r="A8" s="57" t="s">
        <v>335</v>
      </c>
      <c r="B8" s="57"/>
      <c r="C8" s="187" t="s">
        <v>227</v>
      </c>
      <c r="D8" s="188"/>
      <c r="E8" s="58"/>
      <c r="F8" s="189" t="s">
        <v>336</v>
      </c>
      <c r="G8" s="189"/>
      <c r="H8" s="58"/>
      <c r="I8" s="189" t="s">
        <v>239</v>
      </c>
      <c r="J8" s="189"/>
    </row>
    <row r="9" spans="1:12" ht="15" customHeight="1">
      <c r="A9" s="41" t="s">
        <v>337</v>
      </c>
      <c r="B9" s="57"/>
      <c r="C9" s="73" t="s">
        <v>220</v>
      </c>
      <c r="D9" s="74" t="s">
        <v>136</v>
      </c>
      <c r="E9" s="58"/>
      <c r="F9" s="173" t="s">
        <v>220</v>
      </c>
      <c r="G9" s="68" t="s">
        <v>136</v>
      </c>
      <c r="H9" s="58"/>
      <c r="I9" s="173" t="s">
        <v>220</v>
      </c>
      <c r="J9" s="75" t="s">
        <v>136</v>
      </c>
    </row>
    <row r="10" spans="1:12" ht="15" customHeight="1" thickBot="1">
      <c r="A10" s="48"/>
      <c r="B10" s="48"/>
      <c r="C10" s="69"/>
      <c r="D10" s="49"/>
      <c r="E10" s="48"/>
      <c r="F10" s="69"/>
      <c r="G10" s="44"/>
      <c r="H10" s="48"/>
      <c r="I10" s="69"/>
      <c r="J10" s="44"/>
    </row>
    <row r="11" spans="1:12" ht="15" customHeight="1">
      <c r="A11" s="57"/>
      <c r="B11" s="57"/>
      <c r="C11" s="70"/>
      <c r="D11" s="62"/>
      <c r="E11" s="57"/>
      <c r="F11" s="70"/>
      <c r="G11" s="63"/>
      <c r="H11" s="57"/>
      <c r="I11" s="70"/>
      <c r="K11" s="47"/>
    </row>
    <row r="12" spans="1:12" ht="15" customHeight="1">
      <c r="A12" s="35" t="s">
        <v>131</v>
      </c>
      <c r="B12" s="57"/>
      <c r="C12" s="70">
        <f>SUM(C13:C37)</f>
        <v>462</v>
      </c>
      <c r="D12" s="90">
        <f>SUM(D13:D37)</f>
        <v>100.00000000000001</v>
      </c>
      <c r="E12" s="57"/>
      <c r="F12" s="70">
        <f>SUM(F13:F37)</f>
        <v>222</v>
      </c>
      <c r="G12" s="90">
        <f>IF(A12&lt;&gt;0,F12/C12*100,"")</f>
        <v>48.051948051948052</v>
      </c>
      <c r="H12" s="57"/>
      <c r="I12" s="70">
        <f>SUM(I13:I37)</f>
        <v>240</v>
      </c>
      <c r="J12" s="90">
        <f>IF(A12&lt;&gt;0,I12/C12*100,"")</f>
        <v>51.94805194805194</v>
      </c>
      <c r="K12" s="63"/>
      <c r="L12" s="51"/>
    </row>
    <row r="13" spans="1:12" ht="13.95" customHeight="1">
      <c r="A13" s="42" t="s">
        <v>338</v>
      </c>
      <c r="B13" s="52"/>
      <c r="C13" s="89">
        <f>SUM(F13+I13)</f>
        <v>20</v>
      </c>
      <c r="D13" s="90">
        <f>IF(C12&lt;&gt;0,C13/$C$12*100,"")</f>
        <v>4.329004329004329</v>
      </c>
      <c r="E13" s="91"/>
      <c r="F13" s="89">
        <v>8</v>
      </c>
      <c r="G13" s="90">
        <f>IF(A13&lt;&gt;0,F13/C13*100,"")</f>
        <v>40</v>
      </c>
      <c r="H13" s="91"/>
      <c r="I13" s="89">
        <v>12</v>
      </c>
      <c r="J13" s="90">
        <f t="shared" ref="J13:J37" si="0">IF(A13&lt;&gt;0,I13/C13*100,"")</f>
        <v>60</v>
      </c>
    </row>
    <row r="14" spans="1:12" ht="13.95" customHeight="1">
      <c r="A14" s="42" t="s">
        <v>339</v>
      </c>
      <c r="B14" s="52"/>
      <c r="C14" s="89">
        <f t="shared" ref="C14:C37" si="1">SUM(F14+I14)</f>
        <v>17</v>
      </c>
      <c r="D14" s="90">
        <f>IF(C13&lt;&gt;0,C14/$C$12*100,"")</f>
        <v>3.6796536796536801</v>
      </c>
      <c r="E14" s="91"/>
      <c r="F14" s="89">
        <v>9</v>
      </c>
      <c r="G14" s="90">
        <f t="shared" ref="G14:G37" si="2">IF(A14&lt;&gt;0,F14/C14*100,"")</f>
        <v>52.941176470588239</v>
      </c>
      <c r="H14" s="91"/>
      <c r="I14" s="89">
        <v>8</v>
      </c>
      <c r="J14" s="90">
        <f t="shared" si="0"/>
        <v>47.058823529411761</v>
      </c>
    </row>
    <row r="15" spans="1:12" ht="13.95" customHeight="1">
      <c r="A15" s="42" t="s">
        <v>340</v>
      </c>
      <c r="B15" s="52"/>
      <c r="C15" s="89">
        <f>SUM(F15+I15)</f>
        <v>1</v>
      </c>
      <c r="D15" s="90">
        <f>IF(C14&lt;&gt;0,C15/$C$12*100,"")</f>
        <v>0.21645021645021645</v>
      </c>
      <c r="E15" s="91"/>
      <c r="F15" s="89">
        <v>1</v>
      </c>
      <c r="G15" s="90">
        <f t="shared" si="2"/>
        <v>100</v>
      </c>
      <c r="H15" s="91"/>
      <c r="I15" s="89">
        <v>0</v>
      </c>
      <c r="J15" s="90">
        <f t="shared" si="0"/>
        <v>0</v>
      </c>
    </row>
    <row r="16" spans="1:12" ht="13.95" customHeight="1">
      <c r="A16" s="42" t="s">
        <v>341</v>
      </c>
      <c r="B16" s="52"/>
      <c r="C16" s="89">
        <f t="shared" si="1"/>
        <v>12</v>
      </c>
      <c r="D16" s="90">
        <f>IF(C14&lt;&gt;0,C16/$C$12*100,"")</f>
        <v>2.5974025974025974</v>
      </c>
      <c r="E16" s="91"/>
      <c r="F16" s="89">
        <v>5</v>
      </c>
      <c r="G16" s="90">
        <f t="shared" si="2"/>
        <v>41.666666666666671</v>
      </c>
      <c r="H16" s="91"/>
      <c r="I16" s="89">
        <v>7</v>
      </c>
      <c r="J16" s="90">
        <f t="shared" si="0"/>
        <v>58.333333333333336</v>
      </c>
    </row>
    <row r="17" spans="1:10" ht="13.95" customHeight="1">
      <c r="A17" s="42" t="s">
        <v>342</v>
      </c>
      <c r="B17" s="52"/>
      <c r="C17" s="89">
        <f t="shared" si="1"/>
        <v>1</v>
      </c>
      <c r="D17" s="90">
        <f>IF(C17&lt;&gt;0,C17/$C$12*100,"")</f>
        <v>0.21645021645021645</v>
      </c>
      <c r="E17" s="91"/>
      <c r="F17" s="89">
        <v>1</v>
      </c>
      <c r="G17" s="90">
        <f t="shared" si="2"/>
        <v>100</v>
      </c>
      <c r="H17" s="91"/>
      <c r="I17" s="89">
        <v>0</v>
      </c>
      <c r="J17" s="90">
        <f t="shared" si="0"/>
        <v>0</v>
      </c>
    </row>
    <row r="18" spans="1:10" ht="13.95" customHeight="1">
      <c r="A18" s="42" t="s">
        <v>343</v>
      </c>
      <c r="B18" s="52"/>
      <c r="C18" s="89">
        <f t="shared" si="1"/>
        <v>15</v>
      </c>
      <c r="D18" s="90">
        <f>IF(C16&lt;&gt;0,C18/$C$12*100,"")</f>
        <v>3.2467532467532463</v>
      </c>
      <c r="E18" s="91"/>
      <c r="F18" s="89">
        <v>6</v>
      </c>
      <c r="G18" s="90">
        <f t="shared" si="2"/>
        <v>40</v>
      </c>
      <c r="H18" s="91"/>
      <c r="I18" s="89">
        <v>9</v>
      </c>
      <c r="J18" s="90">
        <f t="shared" si="0"/>
        <v>60</v>
      </c>
    </row>
    <row r="19" spans="1:10" ht="13.95" customHeight="1">
      <c r="A19" s="42" t="s">
        <v>344</v>
      </c>
      <c r="B19" s="52"/>
      <c r="C19" s="89">
        <f t="shared" si="1"/>
        <v>1</v>
      </c>
      <c r="D19" s="90">
        <f>IF(C18&lt;&gt;0,C19/$C$12*100,"")</f>
        <v>0.21645021645021645</v>
      </c>
      <c r="E19" s="91"/>
      <c r="F19" s="89">
        <v>0</v>
      </c>
      <c r="G19" s="90">
        <f t="shared" si="2"/>
        <v>0</v>
      </c>
      <c r="H19" s="91"/>
      <c r="I19" s="89">
        <v>1</v>
      </c>
      <c r="J19" s="90">
        <f t="shared" si="0"/>
        <v>100</v>
      </c>
    </row>
    <row r="20" spans="1:10" ht="13.95" customHeight="1">
      <c r="A20" s="42" t="s">
        <v>345</v>
      </c>
      <c r="B20" s="52"/>
      <c r="C20" s="89">
        <f t="shared" si="1"/>
        <v>1</v>
      </c>
      <c r="D20" s="90">
        <f>IF(C20&lt;&gt;0,C20/$C$12*100,"")</f>
        <v>0.21645021645021645</v>
      </c>
      <c r="E20" s="91"/>
      <c r="F20" s="89">
        <v>1</v>
      </c>
      <c r="G20" s="90">
        <f t="shared" si="2"/>
        <v>100</v>
      </c>
      <c r="H20" s="91"/>
      <c r="I20" s="89">
        <v>0</v>
      </c>
      <c r="J20" s="90">
        <f t="shared" si="0"/>
        <v>0</v>
      </c>
    </row>
    <row r="21" spans="1:10" ht="13.95" customHeight="1">
      <c r="A21" s="42" t="s">
        <v>346</v>
      </c>
      <c r="B21" s="52"/>
      <c r="C21" s="89">
        <f t="shared" si="1"/>
        <v>2</v>
      </c>
      <c r="D21" s="90">
        <f>IF(C21&lt;&gt;0,C21/$C$12*100,"")</f>
        <v>0.4329004329004329</v>
      </c>
      <c r="E21" s="91"/>
      <c r="F21" s="89">
        <v>1</v>
      </c>
      <c r="G21" s="90">
        <f t="shared" si="2"/>
        <v>50</v>
      </c>
      <c r="H21" s="91"/>
      <c r="I21" s="89">
        <v>1</v>
      </c>
      <c r="J21" s="90">
        <f t="shared" si="0"/>
        <v>50</v>
      </c>
    </row>
    <row r="22" spans="1:10" ht="13.95" customHeight="1">
      <c r="A22" s="42" t="s">
        <v>347</v>
      </c>
      <c r="B22" s="52"/>
      <c r="C22" s="89">
        <f t="shared" si="1"/>
        <v>1</v>
      </c>
      <c r="D22" s="90">
        <f t="shared" ref="D22:D37" si="3">IF(C22&lt;&gt;0,C22/$C$12*100,"")</f>
        <v>0.21645021645021645</v>
      </c>
      <c r="E22" s="91"/>
      <c r="F22" s="89">
        <v>1</v>
      </c>
      <c r="G22" s="90">
        <f t="shared" si="2"/>
        <v>100</v>
      </c>
      <c r="H22" s="91"/>
      <c r="I22" s="89">
        <v>0</v>
      </c>
      <c r="J22" s="90">
        <f t="shared" si="0"/>
        <v>0</v>
      </c>
    </row>
    <row r="23" spans="1:10" ht="13.95" customHeight="1">
      <c r="A23" s="42" t="s">
        <v>348</v>
      </c>
      <c r="B23" s="52"/>
      <c r="C23" s="89">
        <f t="shared" si="1"/>
        <v>5</v>
      </c>
      <c r="D23" s="90">
        <f t="shared" si="3"/>
        <v>1.0822510822510822</v>
      </c>
      <c r="E23" s="91"/>
      <c r="F23" s="89">
        <v>2</v>
      </c>
      <c r="G23" s="90">
        <f t="shared" si="2"/>
        <v>40</v>
      </c>
      <c r="H23" s="91"/>
      <c r="I23" s="89">
        <v>3</v>
      </c>
      <c r="J23" s="90">
        <f t="shared" si="0"/>
        <v>60</v>
      </c>
    </row>
    <row r="24" spans="1:10" ht="13.95" customHeight="1">
      <c r="A24" s="42" t="s">
        <v>349</v>
      </c>
      <c r="B24" s="52"/>
      <c r="C24" s="89">
        <f t="shared" si="1"/>
        <v>13</v>
      </c>
      <c r="D24" s="90">
        <f t="shared" si="3"/>
        <v>2.8138528138528138</v>
      </c>
      <c r="E24" s="91"/>
      <c r="F24" s="89">
        <v>2</v>
      </c>
      <c r="G24" s="90">
        <f t="shared" si="2"/>
        <v>15.384615384615385</v>
      </c>
      <c r="H24" s="91"/>
      <c r="I24" s="89">
        <v>11</v>
      </c>
      <c r="J24" s="90">
        <f t="shared" si="0"/>
        <v>84.615384615384613</v>
      </c>
    </row>
    <row r="25" spans="1:10" ht="13.95" customHeight="1">
      <c r="A25" s="42" t="s">
        <v>350</v>
      </c>
      <c r="B25" s="52"/>
      <c r="C25" s="89">
        <f t="shared" si="1"/>
        <v>10</v>
      </c>
      <c r="D25" s="90">
        <f t="shared" si="3"/>
        <v>2.1645021645021645</v>
      </c>
      <c r="E25" s="91"/>
      <c r="F25" s="89">
        <v>7</v>
      </c>
      <c r="G25" s="90">
        <f t="shared" si="2"/>
        <v>70</v>
      </c>
      <c r="H25" s="91"/>
      <c r="I25" s="89">
        <v>3</v>
      </c>
      <c r="J25" s="90">
        <f t="shared" si="0"/>
        <v>30</v>
      </c>
    </row>
    <row r="26" spans="1:10" ht="13.95" customHeight="1">
      <c r="A26" s="42" t="s">
        <v>351</v>
      </c>
      <c r="B26" s="52"/>
      <c r="C26" s="89">
        <f t="shared" si="1"/>
        <v>11</v>
      </c>
      <c r="D26" s="90">
        <f t="shared" si="3"/>
        <v>2.3809523809523809</v>
      </c>
      <c r="E26" s="91"/>
      <c r="F26" s="89">
        <v>3</v>
      </c>
      <c r="G26" s="90">
        <f t="shared" si="2"/>
        <v>27.27272727272727</v>
      </c>
      <c r="H26" s="91"/>
      <c r="I26" s="89">
        <v>8</v>
      </c>
      <c r="J26" s="90">
        <f t="shared" si="0"/>
        <v>72.727272727272734</v>
      </c>
    </row>
    <row r="27" spans="1:10" ht="13.95" customHeight="1">
      <c r="A27" s="42" t="s">
        <v>352</v>
      </c>
      <c r="B27" s="52"/>
      <c r="C27" s="89">
        <f t="shared" si="1"/>
        <v>5</v>
      </c>
      <c r="D27" s="90">
        <f t="shared" si="3"/>
        <v>1.0822510822510822</v>
      </c>
      <c r="E27" s="91"/>
      <c r="F27" s="89">
        <v>4</v>
      </c>
      <c r="G27" s="90">
        <f t="shared" si="2"/>
        <v>80</v>
      </c>
      <c r="H27" s="91"/>
      <c r="I27" s="89">
        <v>1</v>
      </c>
      <c r="J27" s="90">
        <f t="shared" si="0"/>
        <v>20</v>
      </c>
    </row>
    <row r="28" spans="1:10" ht="13.95" customHeight="1">
      <c r="A28" s="42" t="s">
        <v>353</v>
      </c>
      <c r="B28" s="52"/>
      <c r="C28" s="89">
        <f t="shared" si="1"/>
        <v>8</v>
      </c>
      <c r="D28" s="90">
        <f t="shared" si="3"/>
        <v>1.7316017316017316</v>
      </c>
      <c r="E28" s="91"/>
      <c r="F28" s="89">
        <v>4</v>
      </c>
      <c r="G28" s="90">
        <f t="shared" si="2"/>
        <v>50</v>
      </c>
      <c r="H28" s="91"/>
      <c r="I28" s="89">
        <v>4</v>
      </c>
      <c r="J28" s="90">
        <f t="shared" si="0"/>
        <v>50</v>
      </c>
    </row>
    <row r="29" spans="1:10" ht="13.95" customHeight="1">
      <c r="A29" s="42" t="s">
        <v>354</v>
      </c>
      <c r="B29" s="52"/>
      <c r="C29" s="89">
        <f t="shared" si="1"/>
        <v>5</v>
      </c>
      <c r="D29" s="90">
        <f t="shared" si="3"/>
        <v>1.0822510822510822</v>
      </c>
      <c r="E29" s="91"/>
      <c r="F29" s="89">
        <v>4</v>
      </c>
      <c r="G29" s="90">
        <f t="shared" si="2"/>
        <v>80</v>
      </c>
      <c r="H29" s="91"/>
      <c r="I29" s="89">
        <v>1</v>
      </c>
      <c r="J29" s="90">
        <f t="shared" si="0"/>
        <v>20</v>
      </c>
    </row>
    <row r="30" spans="1:10" ht="13.95" customHeight="1">
      <c r="A30" s="42" t="s">
        <v>355</v>
      </c>
      <c r="B30" s="52"/>
      <c r="C30" s="89">
        <f t="shared" si="1"/>
        <v>1</v>
      </c>
      <c r="D30" s="90">
        <f t="shared" si="3"/>
        <v>0.21645021645021645</v>
      </c>
      <c r="E30" s="91"/>
      <c r="F30" s="89">
        <v>1</v>
      </c>
      <c r="G30" s="90">
        <f t="shared" si="2"/>
        <v>100</v>
      </c>
      <c r="H30" s="91"/>
      <c r="I30" s="89">
        <v>0</v>
      </c>
      <c r="J30" s="90">
        <f t="shared" si="0"/>
        <v>0</v>
      </c>
    </row>
    <row r="31" spans="1:10" ht="13.95" customHeight="1">
      <c r="A31" s="42" t="s">
        <v>356</v>
      </c>
      <c r="B31" s="52"/>
      <c r="C31" s="89">
        <f t="shared" si="1"/>
        <v>9</v>
      </c>
      <c r="D31" s="90">
        <f t="shared" si="3"/>
        <v>1.948051948051948</v>
      </c>
      <c r="E31" s="91"/>
      <c r="F31" s="89">
        <v>4</v>
      </c>
      <c r="G31" s="90">
        <f t="shared" si="2"/>
        <v>44.444444444444443</v>
      </c>
      <c r="H31" s="91"/>
      <c r="I31" s="89">
        <v>5</v>
      </c>
      <c r="J31" s="90">
        <f t="shared" si="0"/>
        <v>55.555555555555557</v>
      </c>
    </row>
    <row r="32" spans="1:10" ht="13.95" customHeight="1">
      <c r="A32" s="42" t="s">
        <v>357</v>
      </c>
      <c r="B32" s="52"/>
      <c r="C32" s="89">
        <f t="shared" si="1"/>
        <v>3</v>
      </c>
      <c r="D32" s="90">
        <f t="shared" si="3"/>
        <v>0.64935064935064934</v>
      </c>
      <c r="E32" s="91"/>
      <c r="F32" s="89">
        <v>0</v>
      </c>
      <c r="G32" s="90">
        <f t="shared" si="2"/>
        <v>0</v>
      </c>
      <c r="H32" s="91"/>
      <c r="I32" s="89">
        <v>3</v>
      </c>
      <c r="J32" s="90">
        <f t="shared" si="0"/>
        <v>100</v>
      </c>
    </row>
    <row r="33" spans="1:11" ht="13.95" customHeight="1">
      <c r="A33" s="42" t="s">
        <v>358</v>
      </c>
      <c r="B33" s="52"/>
      <c r="C33" s="89">
        <f t="shared" si="1"/>
        <v>7</v>
      </c>
      <c r="D33" s="90">
        <f t="shared" si="3"/>
        <v>1.5151515151515151</v>
      </c>
      <c r="E33" s="91"/>
      <c r="F33" s="89">
        <v>3</v>
      </c>
      <c r="G33" s="90">
        <f t="shared" si="2"/>
        <v>42.857142857142854</v>
      </c>
      <c r="H33" s="91"/>
      <c r="I33" s="89">
        <v>4</v>
      </c>
      <c r="J33" s="90">
        <f t="shared" si="0"/>
        <v>57.142857142857139</v>
      </c>
    </row>
    <row r="34" spans="1:11" ht="13.95" customHeight="1">
      <c r="A34" s="42" t="s">
        <v>359</v>
      </c>
      <c r="B34" s="52"/>
      <c r="C34" s="89">
        <f t="shared" si="1"/>
        <v>1</v>
      </c>
      <c r="D34" s="90">
        <f t="shared" si="3"/>
        <v>0.21645021645021645</v>
      </c>
      <c r="E34" s="91"/>
      <c r="F34" s="89">
        <v>0</v>
      </c>
      <c r="G34" s="90">
        <f t="shared" si="2"/>
        <v>0</v>
      </c>
      <c r="H34" s="91"/>
      <c r="I34" s="89">
        <v>1</v>
      </c>
      <c r="J34" s="90">
        <f t="shared" si="0"/>
        <v>100</v>
      </c>
    </row>
    <row r="35" spans="1:11" ht="13.95" customHeight="1">
      <c r="A35" s="42" t="s">
        <v>360</v>
      </c>
      <c r="B35" s="52"/>
      <c r="C35" s="89">
        <f t="shared" si="1"/>
        <v>1</v>
      </c>
      <c r="D35" s="90">
        <f t="shared" si="3"/>
        <v>0.21645021645021645</v>
      </c>
      <c r="E35" s="91"/>
      <c r="F35" s="89">
        <v>1</v>
      </c>
      <c r="G35" s="90">
        <f t="shared" si="2"/>
        <v>100</v>
      </c>
      <c r="H35" s="91"/>
      <c r="I35" s="89">
        <v>0</v>
      </c>
      <c r="J35" s="90">
        <f t="shared" si="0"/>
        <v>0</v>
      </c>
    </row>
    <row r="36" spans="1:11" ht="13.95" customHeight="1">
      <c r="A36" s="42" t="s">
        <v>361</v>
      </c>
      <c r="B36" s="52"/>
      <c r="C36" s="89">
        <f t="shared" si="1"/>
        <v>2</v>
      </c>
      <c r="D36" s="90">
        <f t="shared" si="3"/>
        <v>0.4329004329004329</v>
      </c>
      <c r="E36" s="91"/>
      <c r="F36" s="89">
        <v>1</v>
      </c>
      <c r="G36" s="90">
        <f t="shared" si="2"/>
        <v>50</v>
      </c>
      <c r="H36" s="91"/>
      <c r="I36" s="89">
        <v>1</v>
      </c>
      <c r="J36" s="90">
        <f t="shared" si="0"/>
        <v>50</v>
      </c>
    </row>
    <row r="37" spans="1:11" ht="13.95" customHeight="1">
      <c r="A37" s="42" t="s">
        <v>362</v>
      </c>
      <c r="B37" s="52"/>
      <c r="C37" s="89">
        <f t="shared" si="1"/>
        <v>310</v>
      </c>
      <c r="D37" s="90">
        <f t="shared" si="3"/>
        <v>67.099567099567111</v>
      </c>
      <c r="E37" s="91"/>
      <c r="F37" s="89">
        <v>153</v>
      </c>
      <c r="G37" s="90">
        <f t="shared" si="2"/>
        <v>49.354838709677416</v>
      </c>
      <c r="H37" s="91"/>
      <c r="I37" s="89">
        <v>157</v>
      </c>
      <c r="J37" s="90">
        <f t="shared" si="0"/>
        <v>50.645161290322584</v>
      </c>
    </row>
    <row r="38" spans="1:11" ht="13.95" customHeight="1" thickBot="1">
      <c r="A38" s="52"/>
      <c r="B38" s="52"/>
      <c r="C38" s="89"/>
      <c r="D38" s="60"/>
      <c r="E38" s="91"/>
      <c r="F38" s="89"/>
      <c r="G38" s="90"/>
      <c r="H38" s="91"/>
      <c r="I38" s="89"/>
      <c r="J38" s="90"/>
    </row>
    <row r="39" spans="1:11" ht="13.2" customHeight="1">
      <c r="A39" s="45"/>
      <c r="B39" s="45"/>
      <c r="C39" s="67"/>
      <c r="D39" s="46"/>
      <c r="E39" s="45"/>
      <c r="F39" s="67"/>
      <c r="G39" s="47"/>
      <c r="H39" s="45"/>
      <c r="I39" s="67"/>
      <c r="J39" s="47"/>
      <c r="K39" s="47"/>
    </row>
    <row r="40" spans="1:11" ht="13.2" customHeight="1">
      <c r="A40" s="88" t="s">
        <v>391</v>
      </c>
      <c r="B40" s="57"/>
      <c r="C40" s="70"/>
      <c r="D40" s="62"/>
      <c r="E40" s="57"/>
      <c r="F40" s="70"/>
      <c r="G40" s="63"/>
      <c r="H40" s="57"/>
      <c r="I40" s="70"/>
      <c r="J40" s="63"/>
      <c r="K40" s="63"/>
    </row>
    <row r="41" spans="1:11" ht="13.2" customHeight="1">
      <c r="A41" s="43" t="s">
        <v>363</v>
      </c>
      <c r="B41" s="57"/>
      <c r="C41" s="70"/>
      <c r="D41" s="62"/>
      <c r="E41" s="57"/>
      <c r="F41" s="70"/>
      <c r="G41" s="63"/>
      <c r="H41" s="57"/>
      <c r="I41" s="70"/>
      <c r="J41" s="63"/>
      <c r="K41" s="63"/>
    </row>
    <row r="42" spans="1:11" ht="6.75" customHeight="1">
      <c r="A42" s="57"/>
      <c r="B42" s="57"/>
      <c r="C42" s="70"/>
      <c r="D42" s="62"/>
      <c r="E42" s="57"/>
      <c r="F42" s="70"/>
      <c r="G42" s="63"/>
      <c r="H42" s="57"/>
      <c r="I42" s="70"/>
      <c r="J42" s="63"/>
      <c r="K42" s="63"/>
    </row>
    <row r="43" spans="1:11">
      <c r="A43" s="43" t="s">
        <v>292</v>
      </c>
    </row>
    <row r="44" spans="1:11">
      <c r="A44" s="43" t="s">
        <v>221</v>
      </c>
    </row>
  </sheetData>
  <mergeCells count="3">
    <mergeCell ref="C8:D8"/>
    <mergeCell ref="F8:G8"/>
    <mergeCell ref="I8:J8"/>
  </mergeCells>
  <conditionalFormatting sqref="A1:XFD1048576">
    <cfRule type="cellIs" dxfId="0" priority="1" operator="equal">
      <formula>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D3" sqref="D3"/>
    </sheetView>
  </sheetViews>
  <sheetFormatPr baseColWidth="10" defaultRowHeight="14.4"/>
  <cols>
    <col min="1" max="1" width="22.6640625" customWidth="1"/>
    <col min="2" max="2" width="6.44140625" customWidth="1"/>
    <col min="3" max="3" width="9.6640625" style="32" customWidth="1"/>
    <col min="4" max="4" width="9.5546875" style="32" customWidth="1"/>
    <col min="5" max="5" width="6.6640625" customWidth="1"/>
    <col min="6" max="6" width="9.6640625" style="32" customWidth="1"/>
    <col min="7" max="7" width="4" customWidth="1"/>
    <col min="257" max="257" width="22.6640625" customWidth="1"/>
    <col min="258" max="258" width="6.44140625" customWidth="1"/>
    <col min="259" max="259" width="9.6640625" customWidth="1"/>
    <col min="260" max="260" width="9.5546875" customWidth="1"/>
    <col min="261" max="261" width="6.6640625" customWidth="1"/>
    <col min="262" max="262" width="9.6640625" customWidth="1"/>
    <col min="263" max="263" width="4" customWidth="1"/>
    <col min="513" max="513" width="22.6640625" customWidth="1"/>
    <col min="514" max="514" width="6.44140625" customWidth="1"/>
    <col min="515" max="515" width="9.6640625" customWidth="1"/>
    <col min="516" max="516" width="9.5546875" customWidth="1"/>
    <col min="517" max="517" width="6.6640625" customWidth="1"/>
    <col min="518" max="518" width="9.6640625" customWidth="1"/>
    <col min="519" max="519" width="4" customWidth="1"/>
    <col min="769" max="769" width="22.6640625" customWidth="1"/>
    <col min="770" max="770" width="6.44140625" customWidth="1"/>
    <col min="771" max="771" width="9.6640625" customWidth="1"/>
    <col min="772" max="772" width="9.5546875" customWidth="1"/>
    <col min="773" max="773" width="6.6640625" customWidth="1"/>
    <col min="774" max="774" width="9.6640625" customWidth="1"/>
    <col min="775" max="775" width="4" customWidth="1"/>
    <col min="1025" max="1025" width="22.6640625" customWidth="1"/>
    <col min="1026" max="1026" width="6.44140625" customWidth="1"/>
    <col min="1027" max="1027" width="9.6640625" customWidth="1"/>
    <col min="1028" max="1028" width="9.5546875" customWidth="1"/>
    <col min="1029" max="1029" width="6.6640625" customWidth="1"/>
    <col min="1030" max="1030" width="9.6640625" customWidth="1"/>
    <col min="1031" max="1031" width="4" customWidth="1"/>
    <col min="1281" max="1281" width="22.6640625" customWidth="1"/>
    <col min="1282" max="1282" width="6.44140625" customWidth="1"/>
    <col min="1283" max="1283" width="9.6640625" customWidth="1"/>
    <col min="1284" max="1284" width="9.5546875" customWidth="1"/>
    <col min="1285" max="1285" width="6.6640625" customWidth="1"/>
    <col min="1286" max="1286" width="9.6640625" customWidth="1"/>
    <col min="1287" max="1287" width="4" customWidth="1"/>
    <col min="1537" max="1537" width="22.6640625" customWidth="1"/>
    <col min="1538" max="1538" width="6.44140625" customWidth="1"/>
    <col min="1539" max="1539" width="9.6640625" customWidth="1"/>
    <col min="1540" max="1540" width="9.5546875" customWidth="1"/>
    <col min="1541" max="1541" width="6.6640625" customWidth="1"/>
    <col min="1542" max="1542" width="9.6640625" customWidth="1"/>
    <col min="1543" max="1543" width="4" customWidth="1"/>
    <col min="1793" max="1793" width="22.6640625" customWidth="1"/>
    <col min="1794" max="1794" width="6.44140625" customWidth="1"/>
    <col min="1795" max="1795" width="9.6640625" customWidth="1"/>
    <col min="1796" max="1796" width="9.5546875" customWidth="1"/>
    <col min="1797" max="1797" width="6.6640625" customWidth="1"/>
    <col min="1798" max="1798" width="9.6640625" customWidth="1"/>
    <col min="1799" max="1799" width="4" customWidth="1"/>
    <col min="2049" max="2049" width="22.6640625" customWidth="1"/>
    <col min="2050" max="2050" width="6.44140625" customWidth="1"/>
    <col min="2051" max="2051" width="9.6640625" customWidth="1"/>
    <col min="2052" max="2052" width="9.5546875" customWidth="1"/>
    <col min="2053" max="2053" width="6.6640625" customWidth="1"/>
    <col min="2054" max="2054" width="9.6640625" customWidth="1"/>
    <col min="2055" max="2055" width="4" customWidth="1"/>
    <col min="2305" max="2305" width="22.6640625" customWidth="1"/>
    <col min="2306" max="2306" width="6.44140625" customWidth="1"/>
    <col min="2307" max="2307" width="9.6640625" customWidth="1"/>
    <col min="2308" max="2308" width="9.5546875" customWidth="1"/>
    <col min="2309" max="2309" width="6.6640625" customWidth="1"/>
    <col min="2310" max="2310" width="9.6640625" customWidth="1"/>
    <col min="2311" max="2311" width="4" customWidth="1"/>
    <col min="2561" max="2561" width="22.6640625" customWidth="1"/>
    <col min="2562" max="2562" width="6.44140625" customWidth="1"/>
    <col min="2563" max="2563" width="9.6640625" customWidth="1"/>
    <col min="2564" max="2564" width="9.5546875" customWidth="1"/>
    <col min="2565" max="2565" width="6.6640625" customWidth="1"/>
    <col min="2566" max="2566" width="9.6640625" customWidth="1"/>
    <col min="2567" max="2567" width="4" customWidth="1"/>
    <col min="2817" max="2817" width="22.6640625" customWidth="1"/>
    <col min="2818" max="2818" width="6.44140625" customWidth="1"/>
    <col min="2819" max="2819" width="9.6640625" customWidth="1"/>
    <col min="2820" max="2820" width="9.5546875" customWidth="1"/>
    <col min="2821" max="2821" width="6.6640625" customWidth="1"/>
    <col min="2822" max="2822" width="9.6640625" customWidth="1"/>
    <col min="2823" max="2823" width="4" customWidth="1"/>
    <col min="3073" max="3073" width="22.6640625" customWidth="1"/>
    <col min="3074" max="3074" width="6.44140625" customWidth="1"/>
    <col min="3075" max="3075" width="9.6640625" customWidth="1"/>
    <col min="3076" max="3076" width="9.5546875" customWidth="1"/>
    <col min="3077" max="3077" width="6.6640625" customWidth="1"/>
    <col min="3078" max="3078" width="9.6640625" customWidth="1"/>
    <col min="3079" max="3079" width="4" customWidth="1"/>
    <col min="3329" max="3329" width="22.6640625" customWidth="1"/>
    <col min="3330" max="3330" width="6.44140625" customWidth="1"/>
    <col min="3331" max="3331" width="9.6640625" customWidth="1"/>
    <col min="3332" max="3332" width="9.5546875" customWidth="1"/>
    <col min="3333" max="3333" width="6.6640625" customWidth="1"/>
    <col min="3334" max="3334" width="9.6640625" customWidth="1"/>
    <col min="3335" max="3335" width="4" customWidth="1"/>
    <col min="3585" max="3585" width="22.6640625" customWidth="1"/>
    <col min="3586" max="3586" width="6.44140625" customWidth="1"/>
    <col min="3587" max="3587" width="9.6640625" customWidth="1"/>
    <col min="3588" max="3588" width="9.5546875" customWidth="1"/>
    <col min="3589" max="3589" width="6.6640625" customWidth="1"/>
    <col min="3590" max="3590" width="9.6640625" customWidth="1"/>
    <col min="3591" max="3591" width="4" customWidth="1"/>
    <col min="3841" max="3841" width="22.6640625" customWidth="1"/>
    <col min="3842" max="3842" width="6.44140625" customWidth="1"/>
    <col min="3843" max="3843" width="9.6640625" customWidth="1"/>
    <col min="3844" max="3844" width="9.5546875" customWidth="1"/>
    <col min="3845" max="3845" width="6.6640625" customWidth="1"/>
    <col min="3846" max="3846" width="9.6640625" customWidth="1"/>
    <col min="3847" max="3847" width="4" customWidth="1"/>
    <col min="4097" max="4097" width="22.6640625" customWidth="1"/>
    <col min="4098" max="4098" width="6.44140625" customWidth="1"/>
    <col min="4099" max="4099" width="9.6640625" customWidth="1"/>
    <col min="4100" max="4100" width="9.5546875" customWidth="1"/>
    <col min="4101" max="4101" width="6.6640625" customWidth="1"/>
    <col min="4102" max="4102" width="9.6640625" customWidth="1"/>
    <col min="4103" max="4103" width="4" customWidth="1"/>
    <col min="4353" max="4353" width="22.6640625" customWidth="1"/>
    <col min="4354" max="4354" width="6.44140625" customWidth="1"/>
    <col min="4355" max="4355" width="9.6640625" customWidth="1"/>
    <col min="4356" max="4356" width="9.5546875" customWidth="1"/>
    <col min="4357" max="4357" width="6.6640625" customWidth="1"/>
    <col min="4358" max="4358" width="9.6640625" customWidth="1"/>
    <col min="4359" max="4359" width="4" customWidth="1"/>
    <col min="4609" max="4609" width="22.6640625" customWidth="1"/>
    <col min="4610" max="4610" width="6.44140625" customWidth="1"/>
    <col min="4611" max="4611" width="9.6640625" customWidth="1"/>
    <col min="4612" max="4612" width="9.5546875" customWidth="1"/>
    <col min="4613" max="4613" width="6.6640625" customWidth="1"/>
    <col min="4614" max="4614" width="9.6640625" customWidth="1"/>
    <col min="4615" max="4615" width="4" customWidth="1"/>
    <col min="4865" max="4865" width="22.6640625" customWidth="1"/>
    <col min="4866" max="4866" width="6.44140625" customWidth="1"/>
    <col min="4867" max="4867" width="9.6640625" customWidth="1"/>
    <col min="4868" max="4868" width="9.5546875" customWidth="1"/>
    <col min="4869" max="4869" width="6.6640625" customWidth="1"/>
    <col min="4870" max="4870" width="9.6640625" customWidth="1"/>
    <col min="4871" max="4871" width="4" customWidth="1"/>
    <col min="5121" max="5121" width="22.6640625" customWidth="1"/>
    <col min="5122" max="5122" width="6.44140625" customWidth="1"/>
    <col min="5123" max="5123" width="9.6640625" customWidth="1"/>
    <col min="5124" max="5124" width="9.5546875" customWidth="1"/>
    <col min="5125" max="5125" width="6.6640625" customWidth="1"/>
    <col min="5126" max="5126" width="9.6640625" customWidth="1"/>
    <col min="5127" max="5127" width="4" customWidth="1"/>
    <col min="5377" max="5377" width="22.6640625" customWidth="1"/>
    <col min="5378" max="5378" width="6.44140625" customWidth="1"/>
    <col min="5379" max="5379" width="9.6640625" customWidth="1"/>
    <col min="5380" max="5380" width="9.5546875" customWidth="1"/>
    <col min="5381" max="5381" width="6.6640625" customWidth="1"/>
    <col min="5382" max="5382" width="9.6640625" customWidth="1"/>
    <col min="5383" max="5383" width="4" customWidth="1"/>
    <col min="5633" max="5633" width="22.6640625" customWidth="1"/>
    <col min="5634" max="5634" width="6.44140625" customWidth="1"/>
    <col min="5635" max="5635" width="9.6640625" customWidth="1"/>
    <col min="5636" max="5636" width="9.5546875" customWidth="1"/>
    <col min="5637" max="5637" width="6.6640625" customWidth="1"/>
    <col min="5638" max="5638" width="9.6640625" customWidth="1"/>
    <col min="5639" max="5639" width="4" customWidth="1"/>
    <col min="5889" max="5889" width="22.6640625" customWidth="1"/>
    <col min="5890" max="5890" width="6.44140625" customWidth="1"/>
    <col min="5891" max="5891" width="9.6640625" customWidth="1"/>
    <col min="5892" max="5892" width="9.5546875" customWidth="1"/>
    <col min="5893" max="5893" width="6.6640625" customWidth="1"/>
    <col min="5894" max="5894" width="9.6640625" customWidth="1"/>
    <col min="5895" max="5895" width="4" customWidth="1"/>
    <col min="6145" max="6145" width="22.6640625" customWidth="1"/>
    <col min="6146" max="6146" width="6.44140625" customWidth="1"/>
    <col min="6147" max="6147" width="9.6640625" customWidth="1"/>
    <col min="6148" max="6148" width="9.5546875" customWidth="1"/>
    <col min="6149" max="6149" width="6.6640625" customWidth="1"/>
    <col min="6150" max="6150" width="9.6640625" customWidth="1"/>
    <col min="6151" max="6151" width="4" customWidth="1"/>
    <col min="6401" max="6401" width="22.6640625" customWidth="1"/>
    <col min="6402" max="6402" width="6.44140625" customWidth="1"/>
    <col min="6403" max="6403" width="9.6640625" customWidth="1"/>
    <col min="6404" max="6404" width="9.5546875" customWidth="1"/>
    <col min="6405" max="6405" width="6.6640625" customWidth="1"/>
    <col min="6406" max="6406" width="9.6640625" customWidth="1"/>
    <col min="6407" max="6407" width="4" customWidth="1"/>
    <col min="6657" max="6657" width="22.6640625" customWidth="1"/>
    <col min="6658" max="6658" width="6.44140625" customWidth="1"/>
    <col min="6659" max="6659" width="9.6640625" customWidth="1"/>
    <col min="6660" max="6660" width="9.5546875" customWidth="1"/>
    <col min="6661" max="6661" width="6.6640625" customWidth="1"/>
    <col min="6662" max="6662" width="9.6640625" customWidth="1"/>
    <col min="6663" max="6663" width="4" customWidth="1"/>
    <col min="6913" max="6913" width="22.6640625" customWidth="1"/>
    <col min="6914" max="6914" width="6.44140625" customWidth="1"/>
    <col min="6915" max="6915" width="9.6640625" customWidth="1"/>
    <col min="6916" max="6916" width="9.5546875" customWidth="1"/>
    <col min="6917" max="6917" width="6.6640625" customWidth="1"/>
    <col min="6918" max="6918" width="9.6640625" customWidth="1"/>
    <col min="6919" max="6919" width="4" customWidth="1"/>
    <col min="7169" max="7169" width="22.6640625" customWidth="1"/>
    <col min="7170" max="7170" width="6.44140625" customWidth="1"/>
    <col min="7171" max="7171" width="9.6640625" customWidth="1"/>
    <col min="7172" max="7172" width="9.5546875" customWidth="1"/>
    <col min="7173" max="7173" width="6.6640625" customWidth="1"/>
    <col min="7174" max="7174" width="9.6640625" customWidth="1"/>
    <col min="7175" max="7175" width="4" customWidth="1"/>
    <col min="7425" max="7425" width="22.6640625" customWidth="1"/>
    <col min="7426" max="7426" width="6.44140625" customWidth="1"/>
    <col min="7427" max="7427" width="9.6640625" customWidth="1"/>
    <col min="7428" max="7428" width="9.5546875" customWidth="1"/>
    <col min="7429" max="7429" width="6.6640625" customWidth="1"/>
    <col min="7430" max="7430" width="9.6640625" customWidth="1"/>
    <col min="7431" max="7431" width="4" customWidth="1"/>
    <col min="7681" max="7681" width="22.6640625" customWidth="1"/>
    <col min="7682" max="7682" width="6.44140625" customWidth="1"/>
    <col min="7683" max="7683" width="9.6640625" customWidth="1"/>
    <col min="7684" max="7684" width="9.5546875" customWidth="1"/>
    <col min="7685" max="7685" width="6.6640625" customWidth="1"/>
    <col min="7686" max="7686" width="9.6640625" customWidth="1"/>
    <col min="7687" max="7687" width="4" customWidth="1"/>
    <col min="7937" max="7937" width="22.6640625" customWidth="1"/>
    <col min="7938" max="7938" width="6.44140625" customWidth="1"/>
    <col min="7939" max="7939" width="9.6640625" customWidth="1"/>
    <col min="7940" max="7940" width="9.5546875" customWidth="1"/>
    <col min="7941" max="7941" width="6.6640625" customWidth="1"/>
    <col min="7942" max="7942" width="9.6640625" customWidth="1"/>
    <col min="7943" max="7943" width="4" customWidth="1"/>
    <col min="8193" max="8193" width="22.6640625" customWidth="1"/>
    <col min="8194" max="8194" width="6.44140625" customWidth="1"/>
    <col min="8195" max="8195" width="9.6640625" customWidth="1"/>
    <col min="8196" max="8196" width="9.5546875" customWidth="1"/>
    <col min="8197" max="8197" width="6.6640625" customWidth="1"/>
    <col min="8198" max="8198" width="9.6640625" customWidth="1"/>
    <col min="8199" max="8199" width="4" customWidth="1"/>
    <col min="8449" max="8449" width="22.6640625" customWidth="1"/>
    <col min="8450" max="8450" width="6.44140625" customWidth="1"/>
    <col min="8451" max="8451" width="9.6640625" customWidth="1"/>
    <col min="8452" max="8452" width="9.5546875" customWidth="1"/>
    <col min="8453" max="8453" width="6.6640625" customWidth="1"/>
    <col min="8454" max="8454" width="9.6640625" customWidth="1"/>
    <col min="8455" max="8455" width="4" customWidth="1"/>
    <col min="8705" max="8705" width="22.6640625" customWidth="1"/>
    <col min="8706" max="8706" width="6.44140625" customWidth="1"/>
    <col min="8707" max="8707" width="9.6640625" customWidth="1"/>
    <col min="8708" max="8708" width="9.5546875" customWidth="1"/>
    <col min="8709" max="8709" width="6.6640625" customWidth="1"/>
    <col min="8710" max="8710" width="9.6640625" customWidth="1"/>
    <col min="8711" max="8711" width="4" customWidth="1"/>
    <col min="8961" max="8961" width="22.6640625" customWidth="1"/>
    <col min="8962" max="8962" width="6.44140625" customWidth="1"/>
    <col min="8963" max="8963" width="9.6640625" customWidth="1"/>
    <col min="8964" max="8964" width="9.5546875" customWidth="1"/>
    <col min="8965" max="8965" width="6.6640625" customWidth="1"/>
    <col min="8966" max="8966" width="9.6640625" customWidth="1"/>
    <col min="8967" max="8967" width="4" customWidth="1"/>
    <col min="9217" max="9217" width="22.6640625" customWidth="1"/>
    <col min="9218" max="9218" width="6.44140625" customWidth="1"/>
    <col min="9219" max="9219" width="9.6640625" customWidth="1"/>
    <col min="9220" max="9220" width="9.5546875" customWidth="1"/>
    <col min="9221" max="9221" width="6.6640625" customWidth="1"/>
    <col min="9222" max="9222" width="9.6640625" customWidth="1"/>
    <col min="9223" max="9223" width="4" customWidth="1"/>
    <col min="9473" max="9473" width="22.6640625" customWidth="1"/>
    <col min="9474" max="9474" width="6.44140625" customWidth="1"/>
    <col min="9475" max="9475" width="9.6640625" customWidth="1"/>
    <col min="9476" max="9476" width="9.5546875" customWidth="1"/>
    <col min="9477" max="9477" width="6.6640625" customWidth="1"/>
    <col min="9478" max="9478" width="9.6640625" customWidth="1"/>
    <col min="9479" max="9479" width="4" customWidth="1"/>
    <col min="9729" max="9729" width="22.6640625" customWidth="1"/>
    <col min="9730" max="9730" width="6.44140625" customWidth="1"/>
    <col min="9731" max="9731" width="9.6640625" customWidth="1"/>
    <col min="9732" max="9732" width="9.5546875" customWidth="1"/>
    <col min="9733" max="9733" width="6.6640625" customWidth="1"/>
    <col min="9734" max="9734" width="9.6640625" customWidth="1"/>
    <col min="9735" max="9735" width="4" customWidth="1"/>
    <col min="9985" max="9985" width="22.6640625" customWidth="1"/>
    <col min="9986" max="9986" width="6.44140625" customWidth="1"/>
    <col min="9987" max="9987" width="9.6640625" customWidth="1"/>
    <col min="9988" max="9988" width="9.5546875" customWidth="1"/>
    <col min="9989" max="9989" width="6.6640625" customWidth="1"/>
    <col min="9990" max="9990" width="9.6640625" customWidth="1"/>
    <col min="9991" max="9991" width="4" customWidth="1"/>
    <col min="10241" max="10241" width="22.6640625" customWidth="1"/>
    <col min="10242" max="10242" width="6.44140625" customWidth="1"/>
    <col min="10243" max="10243" width="9.6640625" customWidth="1"/>
    <col min="10244" max="10244" width="9.5546875" customWidth="1"/>
    <col min="10245" max="10245" width="6.6640625" customWidth="1"/>
    <col min="10246" max="10246" width="9.6640625" customWidth="1"/>
    <col min="10247" max="10247" width="4" customWidth="1"/>
    <col min="10497" max="10497" width="22.6640625" customWidth="1"/>
    <col min="10498" max="10498" width="6.44140625" customWidth="1"/>
    <col min="10499" max="10499" width="9.6640625" customWidth="1"/>
    <col min="10500" max="10500" width="9.5546875" customWidth="1"/>
    <col min="10501" max="10501" width="6.6640625" customWidth="1"/>
    <col min="10502" max="10502" width="9.6640625" customWidth="1"/>
    <col min="10503" max="10503" width="4" customWidth="1"/>
    <col min="10753" max="10753" width="22.6640625" customWidth="1"/>
    <col min="10754" max="10754" width="6.44140625" customWidth="1"/>
    <col min="10755" max="10755" width="9.6640625" customWidth="1"/>
    <col min="10756" max="10756" width="9.5546875" customWidth="1"/>
    <col min="10757" max="10757" width="6.6640625" customWidth="1"/>
    <col min="10758" max="10758" width="9.6640625" customWidth="1"/>
    <col min="10759" max="10759" width="4" customWidth="1"/>
    <col min="11009" max="11009" width="22.6640625" customWidth="1"/>
    <col min="11010" max="11010" width="6.44140625" customWidth="1"/>
    <col min="11011" max="11011" width="9.6640625" customWidth="1"/>
    <col min="11012" max="11012" width="9.5546875" customWidth="1"/>
    <col min="11013" max="11013" width="6.6640625" customWidth="1"/>
    <col min="11014" max="11014" width="9.6640625" customWidth="1"/>
    <col min="11015" max="11015" width="4" customWidth="1"/>
    <col min="11265" max="11265" width="22.6640625" customWidth="1"/>
    <col min="11266" max="11266" width="6.44140625" customWidth="1"/>
    <col min="11267" max="11267" width="9.6640625" customWidth="1"/>
    <col min="11268" max="11268" width="9.5546875" customWidth="1"/>
    <col min="11269" max="11269" width="6.6640625" customWidth="1"/>
    <col min="11270" max="11270" width="9.6640625" customWidth="1"/>
    <col min="11271" max="11271" width="4" customWidth="1"/>
    <col min="11521" max="11521" width="22.6640625" customWidth="1"/>
    <col min="11522" max="11522" width="6.44140625" customWidth="1"/>
    <col min="11523" max="11523" width="9.6640625" customWidth="1"/>
    <col min="11524" max="11524" width="9.5546875" customWidth="1"/>
    <col min="11525" max="11525" width="6.6640625" customWidth="1"/>
    <col min="11526" max="11526" width="9.6640625" customWidth="1"/>
    <col min="11527" max="11527" width="4" customWidth="1"/>
    <col min="11777" max="11777" width="22.6640625" customWidth="1"/>
    <col min="11778" max="11778" width="6.44140625" customWidth="1"/>
    <col min="11779" max="11779" width="9.6640625" customWidth="1"/>
    <col min="11780" max="11780" width="9.5546875" customWidth="1"/>
    <col min="11781" max="11781" width="6.6640625" customWidth="1"/>
    <col min="11782" max="11782" width="9.6640625" customWidth="1"/>
    <col min="11783" max="11783" width="4" customWidth="1"/>
    <col min="12033" max="12033" width="22.6640625" customWidth="1"/>
    <col min="12034" max="12034" width="6.44140625" customWidth="1"/>
    <col min="12035" max="12035" width="9.6640625" customWidth="1"/>
    <col min="12036" max="12036" width="9.5546875" customWidth="1"/>
    <col min="12037" max="12037" width="6.6640625" customWidth="1"/>
    <col min="12038" max="12038" width="9.6640625" customWidth="1"/>
    <col min="12039" max="12039" width="4" customWidth="1"/>
    <col min="12289" max="12289" width="22.6640625" customWidth="1"/>
    <col min="12290" max="12290" width="6.44140625" customWidth="1"/>
    <col min="12291" max="12291" width="9.6640625" customWidth="1"/>
    <col min="12292" max="12292" width="9.5546875" customWidth="1"/>
    <col min="12293" max="12293" width="6.6640625" customWidth="1"/>
    <col min="12294" max="12294" width="9.6640625" customWidth="1"/>
    <col min="12295" max="12295" width="4" customWidth="1"/>
    <col min="12545" max="12545" width="22.6640625" customWidth="1"/>
    <col min="12546" max="12546" width="6.44140625" customWidth="1"/>
    <col min="12547" max="12547" width="9.6640625" customWidth="1"/>
    <col min="12548" max="12548" width="9.5546875" customWidth="1"/>
    <col min="12549" max="12549" width="6.6640625" customWidth="1"/>
    <col min="12550" max="12550" width="9.6640625" customWidth="1"/>
    <col min="12551" max="12551" width="4" customWidth="1"/>
    <col min="12801" max="12801" width="22.6640625" customWidth="1"/>
    <col min="12802" max="12802" width="6.44140625" customWidth="1"/>
    <col min="12803" max="12803" width="9.6640625" customWidth="1"/>
    <col min="12804" max="12804" width="9.5546875" customWidth="1"/>
    <col min="12805" max="12805" width="6.6640625" customWidth="1"/>
    <col min="12806" max="12806" width="9.6640625" customWidth="1"/>
    <col min="12807" max="12807" width="4" customWidth="1"/>
    <col min="13057" max="13057" width="22.6640625" customWidth="1"/>
    <col min="13058" max="13058" width="6.44140625" customWidth="1"/>
    <col min="13059" max="13059" width="9.6640625" customWidth="1"/>
    <col min="13060" max="13060" width="9.5546875" customWidth="1"/>
    <col min="13061" max="13061" width="6.6640625" customWidth="1"/>
    <col min="13062" max="13062" width="9.6640625" customWidth="1"/>
    <col min="13063" max="13063" width="4" customWidth="1"/>
    <col min="13313" max="13313" width="22.6640625" customWidth="1"/>
    <col min="13314" max="13314" width="6.44140625" customWidth="1"/>
    <col min="13315" max="13315" width="9.6640625" customWidth="1"/>
    <col min="13316" max="13316" width="9.5546875" customWidth="1"/>
    <col min="13317" max="13317" width="6.6640625" customWidth="1"/>
    <col min="13318" max="13318" width="9.6640625" customWidth="1"/>
    <col min="13319" max="13319" width="4" customWidth="1"/>
    <col min="13569" max="13569" width="22.6640625" customWidth="1"/>
    <col min="13570" max="13570" width="6.44140625" customWidth="1"/>
    <col min="13571" max="13571" width="9.6640625" customWidth="1"/>
    <col min="13572" max="13572" width="9.5546875" customWidth="1"/>
    <col min="13573" max="13573" width="6.6640625" customWidth="1"/>
    <col min="13574" max="13574" width="9.6640625" customWidth="1"/>
    <col min="13575" max="13575" width="4" customWidth="1"/>
    <col min="13825" max="13825" width="22.6640625" customWidth="1"/>
    <col min="13826" max="13826" width="6.44140625" customWidth="1"/>
    <col min="13827" max="13827" width="9.6640625" customWidth="1"/>
    <col min="13828" max="13828" width="9.5546875" customWidth="1"/>
    <col min="13829" max="13829" width="6.6640625" customWidth="1"/>
    <col min="13830" max="13830" width="9.6640625" customWidth="1"/>
    <col min="13831" max="13831" width="4" customWidth="1"/>
    <col min="14081" max="14081" width="22.6640625" customWidth="1"/>
    <col min="14082" max="14082" width="6.44140625" customWidth="1"/>
    <col min="14083" max="14083" width="9.6640625" customWidth="1"/>
    <col min="14084" max="14084" width="9.5546875" customWidth="1"/>
    <col min="14085" max="14085" width="6.6640625" customWidth="1"/>
    <col min="14086" max="14086" width="9.6640625" customWidth="1"/>
    <col min="14087" max="14087" width="4" customWidth="1"/>
    <col min="14337" max="14337" width="22.6640625" customWidth="1"/>
    <col min="14338" max="14338" width="6.44140625" customWidth="1"/>
    <col min="14339" max="14339" width="9.6640625" customWidth="1"/>
    <col min="14340" max="14340" width="9.5546875" customWidth="1"/>
    <col min="14341" max="14341" width="6.6640625" customWidth="1"/>
    <col min="14342" max="14342" width="9.6640625" customWidth="1"/>
    <col min="14343" max="14343" width="4" customWidth="1"/>
    <col min="14593" max="14593" width="22.6640625" customWidth="1"/>
    <col min="14594" max="14594" width="6.44140625" customWidth="1"/>
    <col min="14595" max="14595" width="9.6640625" customWidth="1"/>
    <col min="14596" max="14596" width="9.5546875" customWidth="1"/>
    <col min="14597" max="14597" width="6.6640625" customWidth="1"/>
    <col min="14598" max="14598" width="9.6640625" customWidth="1"/>
    <col min="14599" max="14599" width="4" customWidth="1"/>
    <col min="14849" max="14849" width="22.6640625" customWidth="1"/>
    <col min="14850" max="14850" width="6.44140625" customWidth="1"/>
    <col min="14851" max="14851" width="9.6640625" customWidth="1"/>
    <col min="14852" max="14852" width="9.5546875" customWidth="1"/>
    <col min="14853" max="14853" width="6.6640625" customWidth="1"/>
    <col min="14854" max="14854" width="9.6640625" customWidth="1"/>
    <col min="14855" max="14855" width="4" customWidth="1"/>
    <col min="15105" max="15105" width="22.6640625" customWidth="1"/>
    <col min="15106" max="15106" width="6.44140625" customWidth="1"/>
    <col min="15107" max="15107" width="9.6640625" customWidth="1"/>
    <col min="15108" max="15108" width="9.5546875" customWidth="1"/>
    <col min="15109" max="15109" width="6.6640625" customWidth="1"/>
    <col min="15110" max="15110" width="9.6640625" customWidth="1"/>
    <col min="15111" max="15111" width="4" customWidth="1"/>
    <col min="15361" max="15361" width="22.6640625" customWidth="1"/>
    <col min="15362" max="15362" width="6.44140625" customWidth="1"/>
    <col min="15363" max="15363" width="9.6640625" customWidth="1"/>
    <col min="15364" max="15364" width="9.5546875" customWidth="1"/>
    <col min="15365" max="15365" width="6.6640625" customWidth="1"/>
    <col min="15366" max="15366" width="9.6640625" customWidth="1"/>
    <col min="15367" max="15367" width="4" customWidth="1"/>
    <col min="15617" max="15617" width="22.6640625" customWidth="1"/>
    <col min="15618" max="15618" width="6.44140625" customWidth="1"/>
    <col min="15619" max="15619" width="9.6640625" customWidth="1"/>
    <col min="15620" max="15620" width="9.5546875" customWidth="1"/>
    <col min="15621" max="15621" width="6.6640625" customWidth="1"/>
    <col min="15622" max="15622" width="9.6640625" customWidth="1"/>
    <col min="15623" max="15623" width="4" customWidth="1"/>
    <col min="15873" max="15873" width="22.6640625" customWidth="1"/>
    <col min="15874" max="15874" width="6.44140625" customWidth="1"/>
    <col min="15875" max="15875" width="9.6640625" customWidth="1"/>
    <col min="15876" max="15876" width="9.5546875" customWidth="1"/>
    <col min="15877" max="15877" width="6.6640625" customWidth="1"/>
    <col min="15878" max="15878" width="9.6640625" customWidth="1"/>
    <col min="15879" max="15879" width="4" customWidth="1"/>
    <col min="16129" max="16129" width="22.6640625" customWidth="1"/>
    <col min="16130" max="16130" width="6.44140625" customWidth="1"/>
    <col min="16131" max="16131" width="9.6640625" customWidth="1"/>
    <col min="16132" max="16132" width="9.5546875" customWidth="1"/>
    <col min="16133" max="16133" width="6.6640625" customWidth="1"/>
    <col min="16134" max="16134" width="9.6640625" customWidth="1"/>
    <col min="16135" max="16135" width="4" customWidth="1"/>
  </cols>
  <sheetData>
    <row r="1" spans="1:13">
      <c r="A1" s="30" t="s">
        <v>222</v>
      </c>
      <c r="B1" s="30"/>
      <c r="C1" s="40"/>
      <c r="D1" s="40"/>
      <c r="E1" s="30"/>
      <c r="F1" s="40"/>
      <c r="G1" s="30"/>
    </row>
    <row r="2" spans="1:13">
      <c r="A2" s="30" t="s">
        <v>223</v>
      </c>
      <c r="B2" s="30"/>
      <c r="C2" s="40"/>
      <c r="D2" s="40"/>
      <c r="E2" s="30"/>
      <c r="F2" s="40"/>
      <c r="G2" s="30"/>
    </row>
    <row r="3" spans="1:13">
      <c r="A3" s="30"/>
      <c r="B3" s="30"/>
      <c r="C3" s="40"/>
      <c r="D3" s="40"/>
      <c r="E3" s="30"/>
      <c r="F3" s="40"/>
      <c r="G3" s="30"/>
    </row>
    <row r="4" spans="1:13">
      <c r="A4" s="30" t="s">
        <v>364</v>
      </c>
      <c r="B4" s="30"/>
      <c r="C4" s="40"/>
      <c r="D4" s="40"/>
      <c r="E4" s="30"/>
      <c r="F4" s="40"/>
      <c r="G4" s="30"/>
    </row>
    <row r="5" spans="1:13">
      <c r="A5" s="30" t="s">
        <v>365</v>
      </c>
      <c r="B5" s="30"/>
      <c r="C5" s="40"/>
      <c r="D5" s="40"/>
      <c r="E5" s="30"/>
      <c r="F5" s="40"/>
      <c r="G5" s="30"/>
    </row>
    <row r="6" spans="1:13">
      <c r="A6" s="30" t="s">
        <v>366</v>
      </c>
      <c r="B6" s="30"/>
      <c r="C6" s="40"/>
      <c r="D6" s="40"/>
      <c r="E6" s="30"/>
      <c r="F6" s="40"/>
      <c r="G6" s="30"/>
    </row>
    <row r="7" spans="1:13" ht="15.75" customHeight="1" thickBot="1">
      <c r="A7" s="30"/>
      <c r="B7" s="30"/>
      <c r="C7" s="40"/>
      <c r="D7" s="40"/>
      <c r="E7" s="30"/>
      <c r="F7" s="40"/>
      <c r="G7" s="30"/>
      <c r="L7" s="34"/>
      <c r="M7" s="34"/>
    </row>
    <row r="8" spans="1:13" ht="12.75" customHeight="1">
      <c r="A8" s="81"/>
      <c r="B8" s="81"/>
      <c r="C8" s="80"/>
      <c r="D8" s="80"/>
      <c r="E8" s="81"/>
      <c r="F8" s="80"/>
      <c r="G8" s="81"/>
    </row>
    <row r="9" spans="1:13" ht="12.75" customHeight="1">
      <c r="A9" s="35" t="s">
        <v>323</v>
      </c>
      <c r="B9" s="186" t="s">
        <v>236</v>
      </c>
      <c r="C9" s="186"/>
      <c r="D9" s="82"/>
      <c r="E9" s="186" t="s">
        <v>237</v>
      </c>
      <c r="F9" s="186"/>
      <c r="G9" s="84"/>
    </row>
    <row r="10" spans="1:13" ht="12.75" customHeight="1">
      <c r="A10" s="35"/>
      <c r="B10" s="150" t="s">
        <v>243</v>
      </c>
      <c r="C10" s="151" t="s">
        <v>324</v>
      </c>
      <c r="D10" s="83"/>
      <c r="E10" s="115" t="s">
        <v>243</v>
      </c>
      <c r="F10" s="152" t="s">
        <v>324</v>
      </c>
      <c r="G10" s="84"/>
    </row>
    <row r="11" spans="1:13" ht="12.75" customHeight="1" thickBot="1">
      <c r="A11" s="86"/>
      <c r="B11" s="86"/>
      <c r="C11" s="85"/>
      <c r="D11" s="85"/>
      <c r="E11" s="153"/>
      <c r="F11" s="154"/>
      <c r="G11" s="153"/>
    </row>
    <row r="12" spans="1:13" ht="12.75" customHeight="1">
      <c r="A12" s="35"/>
      <c r="B12" s="35"/>
      <c r="C12" s="82"/>
      <c r="D12" s="82"/>
      <c r="E12" s="84"/>
      <c r="F12" s="83"/>
      <c r="G12" s="84"/>
    </row>
    <row r="13" spans="1:13" ht="24.9" customHeight="1">
      <c r="A13" s="39" t="s">
        <v>235</v>
      </c>
      <c r="B13" s="155">
        <f>SUM(B14:B21)</f>
        <v>2541</v>
      </c>
      <c r="C13" s="82">
        <f>SUM(C14:C21)</f>
        <v>100</v>
      </c>
      <c r="E13" s="155">
        <f>SUM(E14:E21)</f>
        <v>2362</v>
      </c>
      <c r="F13" s="82">
        <f>SUM(F14:F21)</f>
        <v>100</v>
      </c>
      <c r="G13" s="84"/>
    </row>
    <row r="14" spans="1:13" ht="24.9" customHeight="1">
      <c r="A14" s="35" t="s">
        <v>367</v>
      </c>
      <c r="B14" s="35">
        <v>74</v>
      </c>
      <c r="C14" s="82">
        <f>B14/$B$13*100</f>
        <v>2.9122392758756397</v>
      </c>
      <c r="E14" s="35">
        <v>67</v>
      </c>
      <c r="F14" s="156">
        <f>E14/$E$13*100</f>
        <v>2.8365791701947503</v>
      </c>
      <c r="G14" s="84"/>
    </row>
    <row r="15" spans="1:13" ht="24.9" customHeight="1">
      <c r="A15" s="35" t="s">
        <v>368</v>
      </c>
      <c r="B15" s="35">
        <v>131</v>
      </c>
      <c r="C15" s="82">
        <f t="shared" ref="C15:C21" si="0">B15/$B$13*100</f>
        <v>5.1554506099960644</v>
      </c>
      <c r="E15" s="35">
        <v>124</v>
      </c>
      <c r="F15" s="156">
        <f t="shared" ref="F15:F21" si="1">E15/$E$13*100</f>
        <v>5.249788314987299</v>
      </c>
      <c r="G15" s="84"/>
    </row>
    <row r="16" spans="1:13" ht="24.9" customHeight="1">
      <c r="A16" s="35" t="s">
        <v>369</v>
      </c>
      <c r="B16" s="35">
        <v>189</v>
      </c>
      <c r="C16" s="82">
        <f t="shared" si="0"/>
        <v>7.4380165289256199</v>
      </c>
      <c r="E16" s="35">
        <v>156</v>
      </c>
      <c r="F16" s="156">
        <f t="shared" si="1"/>
        <v>6.6045723962743441</v>
      </c>
      <c r="G16" s="84"/>
    </row>
    <row r="17" spans="1:7" ht="24.9" customHeight="1">
      <c r="A17" s="35" t="s">
        <v>370</v>
      </c>
      <c r="B17" s="35">
        <v>332</v>
      </c>
      <c r="C17" s="82">
        <f t="shared" si="0"/>
        <v>13.065722156631249</v>
      </c>
      <c r="E17" s="35">
        <v>320</v>
      </c>
      <c r="F17" s="156">
        <f t="shared" si="1"/>
        <v>13.547840812870449</v>
      </c>
      <c r="G17" s="84"/>
    </row>
    <row r="18" spans="1:7" ht="24.9" customHeight="1">
      <c r="A18" s="35" t="s">
        <v>371</v>
      </c>
      <c r="B18" s="35">
        <v>181</v>
      </c>
      <c r="C18" s="82">
        <f t="shared" si="0"/>
        <v>7.1231798504525781</v>
      </c>
      <c r="E18" s="35">
        <v>160</v>
      </c>
      <c r="F18" s="156">
        <f t="shared" si="1"/>
        <v>6.7739204064352245</v>
      </c>
      <c r="G18" s="84"/>
    </row>
    <row r="19" spans="1:7" ht="24.9" customHeight="1">
      <c r="A19" s="35" t="s">
        <v>372</v>
      </c>
      <c r="B19" s="35">
        <v>417</v>
      </c>
      <c r="C19" s="82">
        <f t="shared" si="0"/>
        <v>16.41086186540732</v>
      </c>
      <c r="E19" s="35">
        <v>383</v>
      </c>
      <c r="F19" s="156">
        <f t="shared" si="1"/>
        <v>16.215071972904319</v>
      </c>
      <c r="G19" s="84"/>
    </row>
    <row r="20" spans="1:7" ht="24.9" customHeight="1">
      <c r="A20" s="35" t="s">
        <v>373</v>
      </c>
      <c r="B20" s="35">
        <v>1181</v>
      </c>
      <c r="C20" s="82">
        <f t="shared" si="0"/>
        <v>46.477764659582846</v>
      </c>
      <c r="E20" s="35">
        <v>1107</v>
      </c>
      <c r="F20" s="156">
        <f t="shared" si="1"/>
        <v>46.867061812023707</v>
      </c>
      <c r="G20" s="84"/>
    </row>
    <row r="21" spans="1:7" ht="24.9" customHeight="1">
      <c r="A21" s="35" t="s">
        <v>374</v>
      </c>
      <c r="B21" s="35">
        <v>36</v>
      </c>
      <c r="C21" s="82">
        <f t="shared" si="0"/>
        <v>1.4167650531286895</v>
      </c>
      <c r="E21" s="35">
        <v>45</v>
      </c>
      <c r="F21" s="156">
        <f t="shared" si="1"/>
        <v>1.9051651143099071</v>
      </c>
      <c r="G21" s="84"/>
    </row>
    <row r="22" spans="1:7" ht="12.75" customHeight="1" thickBot="1">
      <c r="A22" s="86"/>
      <c r="B22" s="86"/>
      <c r="C22" s="85"/>
      <c r="D22" s="85"/>
      <c r="E22" s="95"/>
      <c r="F22" s="94"/>
      <c r="G22" s="153"/>
    </row>
    <row r="23" spans="1:7" ht="12.75" customHeight="1">
      <c r="A23" s="35"/>
      <c r="B23" s="35"/>
      <c r="C23" s="82"/>
      <c r="D23" s="82"/>
      <c r="E23" s="96"/>
      <c r="F23" s="156"/>
      <c r="G23" s="84"/>
    </row>
    <row r="24" spans="1:7" ht="12.75" customHeight="1">
      <c r="A24" s="35" t="s">
        <v>333</v>
      </c>
      <c r="B24" s="35"/>
      <c r="C24" s="82"/>
      <c r="D24" s="82"/>
      <c r="E24" s="96"/>
      <c r="F24" s="156"/>
      <c r="G24" s="84"/>
    </row>
    <row r="25" spans="1:7" ht="12.75" customHeight="1">
      <c r="A25" s="35" t="s">
        <v>221</v>
      </c>
      <c r="B25" s="35"/>
      <c r="C25" s="82"/>
      <c r="D25" s="82"/>
      <c r="E25" s="96"/>
      <c r="F25" s="156"/>
      <c r="G25" s="84"/>
    </row>
    <row r="26" spans="1:7">
      <c r="A26" s="157"/>
      <c r="B26" s="157"/>
      <c r="C26" s="158"/>
      <c r="D26" s="158"/>
      <c r="E26" s="84"/>
      <c r="F26" s="83"/>
      <c r="G26" s="84"/>
    </row>
    <row r="27" spans="1:7">
      <c r="A27" s="157"/>
      <c r="B27" s="157"/>
      <c r="C27" s="158"/>
      <c r="D27" s="158"/>
      <c r="E27" s="83"/>
      <c r="F27" s="83"/>
      <c r="G27" s="83"/>
    </row>
    <row r="28" spans="1:7">
      <c r="A28" s="30"/>
      <c r="B28" s="30"/>
      <c r="C28" s="40"/>
      <c r="D28" s="40"/>
      <c r="E28" s="159"/>
      <c r="F28" s="160"/>
      <c r="G28" s="159"/>
    </row>
    <row r="29" spans="1:7">
      <c r="A29" s="30"/>
      <c r="B29" s="30"/>
      <c r="C29" s="40"/>
      <c r="D29" s="40"/>
      <c r="E29" s="159"/>
      <c r="F29" s="160"/>
      <c r="G29" s="159"/>
    </row>
    <row r="30" spans="1:7">
      <c r="A30" s="161"/>
      <c r="B30" s="161"/>
      <c r="C30" s="162"/>
      <c r="D30" s="162"/>
      <c r="E30" s="163"/>
      <c r="F30" s="164"/>
      <c r="G30" s="163"/>
    </row>
    <row r="31" spans="1:7">
      <c r="A31" s="161"/>
      <c r="B31" s="161"/>
      <c r="C31" s="162"/>
      <c r="D31" s="162"/>
      <c r="E31" s="161"/>
      <c r="F31" s="162"/>
      <c r="G31" s="161"/>
    </row>
    <row r="32" spans="1:7">
      <c r="A32" s="161"/>
      <c r="B32" s="161"/>
      <c r="C32" s="162"/>
      <c r="D32" s="162"/>
      <c r="E32" s="161"/>
      <c r="F32" s="162"/>
      <c r="G32" s="161"/>
    </row>
  </sheetData>
  <mergeCells count="2">
    <mergeCell ref="B9:C9"/>
    <mergeCell ref="E9:F9"/>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6"/>
  <sheetViews>
    <sheetView topLeftCell="A4" workbookViewId="0">
      <selection activeCell="C62" sqref="C62"/>
    </sheetView>
  </sheetViews>
  <sheetFormatPr baseColWidth="10" defaultColWidth="11.44140625" defaultRowHeight="15.6"/>
  <cols>
    <col min="1" max="1" width="11.6640625" style="4" customWidth="1"/>
    <col min="2" max="2" width="4.109375" style="4" customWidth="1"/>
    <col min="3" max="3" width="68" style="4" customWidth="1"/>
    <col min="4" max="16384" width="11.44140625" style="4"/>
  </cols>
  <sheetData>
    <row r="1" spans="1:3">
      <c r="A1" s="5" t="s">
        <v>18</v>
      </c>
    </row>
    <row r="2" spans="1:3">
      <c r="A2" s="5"/>
    </row>
    <row r="3" spans="1:3">
      <c r="A3" s="4" t="s">
        <v>19</v>
      </c>
      <c r="C3" s="4" t="s">
        <v>20</v>
      </c>
    </row>
    <row r="4" spans="1:3">
      <c r="A4" s="4" t="s">
        <v>21</v>
      </c>
      <c r="C4" s="4" t="s">
        <v>22</v>
      </c>
    </row>
    <row r="5" spans="1:3">
      <c r="A5" s="6" t="s">
        <v>23</v>
      </c>
      <c r="C5" s="4" t="s">
        <v>24</v>
      </c>
    </row>
    <row r="6" spans="1:3">
      <c r="A6" s="6" t="s">
        <v>25</v>
      </c>
      <c r="C6" s="4" t="s">
        <v>26</v>
      </c>
    </row>
    <row r="7" spans="1:3">
      <c r="A7" s="6" t="s">
        <v>27</v>
      </c>
      <c r="C7" s="4" t="s">
        <v>28</v>
      </c>
    </row>
    <row r="8" spans="1:3">
      <c r="A8" s="6" t="s">
        <v>29</v>
      </c>
      <c r="C8" s="4" t="s">
        <v>30</v>
      </c>
    </row>
    <row r="9" spans="1:3">
      <c r="A9" s="6" t="s">
        <v>31</v>
      </c>
      <c r="C9" s="4" t="s">
        <v>32</v>
      </c>
    </row>
    <row r="10" spans="1:3">
      <c r="A10" s="6" t="s">
        <v>33</v>
      </c>
      <c r="C10" s="4" t="s">
        <v>34</v>
      </c>
    </row>
    <row r="11" spans="1:3">
      <c r="A11" s="6" t="s">
        <v>35</v>
      </c>
      <c r="C11" s="4" t="s">
        <v>36</v>
      </c>
    </row>
    <row r="12" spans="1:3">
      <c r="A12" s="6" t="s">
        <v>37</v>
      </c>
      <c r="C12" s="4" t="s">
        <v>38</v>
      </c>
    </row>
    <row r="13" spans="1:3">
      <c r="A13" s="6" t="s">
        <v>39</v>
      </c>
      <c r="C13" s="4" t="s">
        <v>40</v>
      </c>
    </row>
    <row r="14" spans="1:3">
      <c r="A14" s="6" t="s">
        <v>41</v>
      </c>
      <c r="C14" s="4" t="s">
        <v>42</v>
      </c>
    </row>
    <row r="15" spans="1:3">
      <c r="A15" s="6" t="s">
        <v>43</v>
      </c>
      <c r="C15" s="4" t="s">
        <v>44</v>
      </c>
    </row>
    <row r="16" spans="1:3">
      <c r="A16" s="6" t="s">
        <v>45</v>
      </c>
      <c r="C16" s="4" t="s">
        <v>46</v>
      </c>
    </row>
    <row r="17" spans="1:3">
      <c r="A17" s="6" t="s">
        <v>47</v>
      </c>
      <c r="C17" s="4" t="s">
        <v>48</v>
      </c>
    </row>
    <row r="18" spans="1:3">
      <c r="A18" s="6" t="s">
        <v>49</v>
      </c>
      <c r="C18" s="4" t="s">
        <v>50</v>
      </c>
    </row>
    <row r="19" spans="1:3">
      <c r="A19" s="6" t="s">
        <v>51</v>
      </c>
      <c r="C19" s="4" t="s">
        <v>52</v>
      </c>
    </row>
    <row r="20" spans="1:3">
      <c r="A20" s="6" t="s">
        <v>53</v>
      </c>
      <c r="C20" s="4" t="s">
        <v>54</v>
      </c>
    </row>
    <row r="21" spans="1:3">
      <c r="A21" s="6" t="s">
        <v>55</v>
      </c>
      <c r="C21" s="4" t="s">
        <v>56</v>
      </c>
    </row>
    <row r="22" spans="1:3">
      <c r="A22" s="6" t="s">
        <v>57</v>
      </c>
      <c r="C22" s="4" t="s">
        <v>58</v>
      </c>
    </row>
    <row r="23" spans="1:3">
      <c r="A23" s="6" t="s">
        <v>59</v>
      </c>
      <c r="C23" s="4" t="s">
        <v>60</v>
      </c>
    </row>
    <row r="24" spans="1:3">
      <c r="A24" s="6" t="s">
        <v>61</v>
      </c>
      <c r="C24" s="4" t="s">
        <v>62</v>
      </c>
    </row>
    <row r="25" spans="1:3">
      <c r="A25" s="6" t="s">
        <v>63</v>
      </c>
      <c r="C25" s="4" t="s">
        <v>64</v>
      </c>
    </row>
    <row r="26" spans="1:3">
      <c r="A26" s="6" t="s">
        <v>65</v>
      </c>
      <c r="C26" s="4" t="s">
        <v>66</v>
      </c>
    </row>
    <row r="27" spans="1:3">
      <c r="A27" s="6" t="s">
        <v>67</v>
      </c>
      <c r="C27" s="4" t="s">
        <v>68</v>
      </c>
    </row>
    <row r="28" spans="1:3">
      <c r="A28" s="6" t="s">
        <v>69</v>
      </c>
      <c r="C28" s="4" t="s">
        <v>70</v>
      </c>
    </row>
    <row r="29" spans="1:3">
      <c r="A29" s="6" t="s">
        <v>71</v>
      </c>
      <c r="C29" s="4" t="s">
        <v>72</v>
      </c>
    </row>
    <row r="30" spans="1:3">
      <c r="A30" s="6" t="s">
        <v>73</v>
      </c>
      <c r="C30" s="4" t="s">
        <v>74</v>
      </c>
    </row>
    <row r="31" spans="1:3">
      <c r="A31" s="6" t="s">
        <v>75</v>
      </c>
      <c r="C31" s="4" t="s">
        <v>76</v>
      </c>
    </row>
    <row r="32" spans="1:3">
      <c r="A32" s="6" t="s">
        <v>77</v>
      </c>
      <c r="C32" s="4" t="s">
        <v>78</v>
      </c>
    </row>
    <row r="33" spans="1:3">
      <c r="A33" s="4" t="s">
        <v>79</v>
      </c>
      <c r="C33" s="4" t="s">
        <v>80</v>
      </c>
    </row>
    <row r="34" spans="1:3">
      <c r="A34" s="4" t="s">
        <v>81</v>
      </c>
      <c r="C34" s="4" t="s">
        <v>82</v>
      </c>
    </row>
    <row r="35" spans="1:3">
      <c r="A35" s="4" t="s">
        <v>83</v>
      </c>
      <c r="C35" s="4" t="s">
        <v>84</v>
      </c>
    </row>
    <row r="36" spans="1:3">
      <c r="A36" s="6" t="s">
        <v>85</v>
      </c>
      <c r="C36" s="4" t="s">
        <v>86</v>
      </c>
    </row>
    <row r="37" spans="1:3">
      <c r="A37" s="6" t="s">
        <v>87</v>
      </c>
      <c r="C37" s="4" t="s">
        <v>88</v>
      </c>
    </row>
    <row r="38" spans="1:3">
      <c r="A38" s="6" t="s">
        <v>89</v>
      </c>
      <c r="C38" s="4" t="s">
        <v>90</v>
      </c>
    </row>
    <row r="39" spans="1:3">
      <c r="A39" s="6" t="s">
        <v>91</v>
      </c>
      <c r="C39" s="4" t="s">
        <v>92</v>
      </c>
    </row>
    <row r="40" spans="1:3">
      <c r="A40" s="6" t="s">
        <v>93</v>
      </c>
      <c r="C40" s="4" t="s">
        <v>94</v>
      </c>
    </row>
    <row r="41" spans="1:3">
      <c r="A41" s="6" t="s">
        <v>95</v>
      </c>
      <c r="C41" s="4" t="s">
        <v>96</v>
      </c>
    </row>
    <row r="42" spans="1:3">
      <c r="A42" s="6" t="s">
        <v>97</v>
      </c>
      <c r="C42" s="4" t="s">
        <v>98</v>
      </c>
    </row>
    <row r="43" spans="1:3">
      <c r="A43" s="6" t="s">
        <v>99</v>
      </c>
      <c r="C43" s="4" t="s">
        <v>100</v>
      </c>
    </row>
    <row r="44" spans="1:3">
      <c r="A44" s="6" t="s">
        <v>101</v>
      </c>
      <c r="C44" s="4" t="s">
        <v>102</v>
      </c>
    </row>
    <row r="45" spans="1:3">
      <c r="A45" s="6" t="s">
        <v>103</v>
      </c>
      <c r="C45" s="4" t="s">
        <v>104</v>
      </c>
    </row>
    <row r="46" spans="1:3">
      <c r="A46" s="6" t="s">
        <v>105</v>
      </c>
      <c r="C46" s="4" t="s">
        <v>106</v>
      </c>
    </row>
    <row r="47" spans="1:3">
      <c r="A47" s="6" t="s">
        <v>107</v>
      </c>
      <c r="C47" s="4" t="s">
        <v>108</v>
      </c>
    </row>
    <row r="48" spans="1:3">
      <c r="A48" s="4" t="s">
        <v>109</v>
      </c>
      <c r="C48" s="4" t="s">
        <v>110</v>
      </c>
    </row>
    <row r="49" spans="1:3">
      <c r="A49" s="4" t="s">
        <v>111</v>
      </c>
      <c r="C49" s="4" t="s">
        <v>112</v>
      </c>
    </row>
    <row r="50" spans="1:3">
      <c r="A50" s="4" t="s">
        <v>113</v>
      </c>
      <c r="C50" s="4" t="s">
        <v>114</v>
      </c>
    </row>
    <row r="51" spans="1:3">
      <c r="A51" s="4" t="s">
        <v>115</v>
      </c>
      <c r="C51" s="4" t="s">
        <v>116</v>
      </c>
    </row>
    <row r="52" spans="1:3">
      <c r="A52" s="4" t="s">
        <v>117</v>
      </c>
      <c r="C52" s="4" t="s">
        <v>118</v>
      </c>
    </row>
    <row r="53" spans="1:3">
      <c r="A53" s="4" t="s">
        <v>119</v>
      </c>
      <c r="C53" s="4" t="s">
        <v>120</v>
      </c>
    </row>
    <row r="54" spans="1:3">
      <c r="A54" s="4" t="s">
        <v>121</v>
      </c>
      <c r="C54" s="4" t="s">
        <v>122</v>
      </c>
    </row>
    <row r="55" spans="1:3">
      <c r="A55" s="4" t="s">
        <v>123</v>
      </c>
      <c r="C55" s="4" t="s">
        <v>124</v>
      </c>
    </row>
    <row r="56" spans="1:3">
      <c r="A56" s="4" t="s">
        <v>386</v>
      </c>
      <c r="C56" s="4" t="s">
        <v>125</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3"/>
  <sheetViews>
    <sheetView tabSelected="1" workbookViewId="0">
      <selection activeCell="A22" sqref="A22"/>
    </sheetView>
  </sheetViews>
  <sheetFormatPr baseColWidth="10" defaultRowHeight="14.4"/>
  <cols>
    <col min="1" max="1" width="13.6640625" customWidth="1"/>
    <col min="2" max="2" width="118.88671875" customWidth="1"/>
  </cols>
  <sheetData>
    <row r="1" spans="1:2" ht="15.6">
      <c r="A1" s="5" t="s">
        <v>126</v>
      </c>
    </row>
    <row r="2" spans="1:2" ht="15.6">
      <c r="A2" s="7" t="s">
        <v>253</v>
      </c>
    </row>
    <row r="3" spans="1:2">
      <c r="A3" s="8"/>
    </row>
    <row r="4" spans="1:2" ht="15.6">
      <c r="A4" s="7" t="s">
        <v>240</v>
      </c>
    </row>
    <row r="5" spans="1:2" ht="15.6">
      <c r="A5" s="190" t="s">
        <v>254</v>
      </c>
      <c r="B5" s="11" t="s">
        <v>268</v>
      </c>
    </row>
    <row r="6" spans="1:2" ht="15.6">
      <c r="A6" s="117"/>
    </row>
    <row r="7" spans="1:2" ht="15.6">
      <c r="A7" s="7" t="s">
        <v>255</v>
      </c>
    </row>
    <row r="8" spans="1:2" ht="15.6">
      <c r="A8" s="190" t="s">
        <v>256</v>
      </c>
      <c r="B8" s="10" t="s">
        <v>394</v>
      </c>
    </row>
    <row r="9" spans="1:2" ht="15.6">
      <c r="A9" s="190" t="s">
        <v>257</v>
      </c>
      <c r="B9" s="10" t="s">
        <v>269</v>
      </c>
    </row>
    <row r="10" spans="1:2">
      <c r="A10" s="8"/>
    </row>
    <row r="11" spans="1:2" ht="15.6">
      <c r="A11" s="7" t="s">
        <v>258</v>
      </c>
    </row>
    <row r="12" spans="1:2" ht="15.6">
      <c r="A12" s="190" t="s">
        <v>259</v>
      </c>
      <c r="B12" s="10" t="s">
        <v>395</v>
      </c>
    </row>
    <row r="13" spans="1:2" ht="31.2">
      <c r="A13" s="190" t="s">
        <v>260</v>
      </c>
      <c r="B13" s="106" t="s">
        <v>270</v>
      </c>
    </row>
    <row r="14" spans="1:2">
      <c r="A14" s="8"/>
    </row>
    <row r="15" spans="1:2" ht="15.6">
      <c r="A15" s="7" t="s">
        <v>261</v>
      </c>
    </row>
    <row r="16" spans="1:2" ht="15.6">
      <c r="A16" s="190" t="s">
        <v>262</v>
      </c>
      <c r="B16" s="10" t="s">
        <v>396</v>
      </c>
    </row>
    <row r="17" spans="1:2" ht="15.6">
      <c r="A17" s="190" t="s">
        <v>263</v>
      </c>
      <c r="B17" s="10" t="s">
        <v>271</v>
      </c>
    </row>
    <row r="18" spans="1:2" ht="15.6">
      <c r="A18" s="7"/>
    </row>
    <row r="19" spans="1:2" ht="15.6">
      <c r="A19" s="7" t="s">
        <v>264</v>
      </c>
    </row>
    <row r="20" spans="1:2" ht="31.2">
      <c r="A20" s="191" t="s">
        <v>265</v>
      </c>
      <c r="B20" s="9" t="s">
        <v>272</v>
      </c>
    </row>
    <row r="21" spans="1:2" ht="31.2">
      <c r="A21" s="191" t="s">
        <v>266</v>
      </c>
      <c r="B21" s="9" t="s">
        <v>273</v>
      </c>
    </row>
    <row r="22" spans="1:2" ht="31.2">
      <c r="A22" s="190" t="s">
        <v>267</v>
      </c>
      <c r="B22" s="106" t="s">
        <v>274</v>
      </c>
    </row>
    <row r="23" spans="1:2">
      <c r="A23" s="8"/>
    </row>
  </sheetData>
  <hyperlinks>
    <hyperlink ref="A5" location="'CUADRO AS1'!A1" display="Cuadro AS1"/>
    <hyperlink ref="A8" location="'CUADRO AS2'!A1" display="Cuadro AS2"/>
    <hyperlink ref="A9" location="'CUADRO AS3'!A1" display="Cuadro AS3"/>
    <hyperlink ref="A12" location="'GRAFICO AS4'!A1" display="Cuadro AS4"/>
    <hyperlink ref="A13" location="'CUADRO AS5'!A1" display="Cuadro AS5"/>
    <hyperlink ref="A16" location="'CUADRO AS6'!A1" display="Cuadro AS6"/>
    <hyperlink ref="A17" location="'CUADRO AS7'!A1" display="Cuadro AS7"/>
    <hyperlink ref="A20" location="'CUADRO AS8'!A1" display="Cuadro AS8"/>
    <hyperlink ref="A21" location="'CUADRO AS9'!A1" display="Cuadro AS9"/>
    <hyperlink ref="A22" location="'CUADRO AS10'!A1" display="Cuadro AS10"/>
  </hyperlinks>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Q12" sqref="Q12"/>
    </sheetView>
  </sheetViews>
  <sheetFormatPr baseColWidth="10" defaultColWidth="8.88671875" defaultRowHeight="13.2"/>
  <cols>
    <col min="1" max="1" width="30.88671875" style="54" customWidth="1"/>
    <col min="2" max="2" width="2.44140625" style="43" customWidth="1"/>
    <col min="3" max="3" width="9.6640625" style="55" customWidth="1"/>
    <col min="4" max="4" width="8.6640625" style="54" customWidth="1"/>
    <col min="5" max="5" width="2.5546875" style="54" customWidth="1"/>
    <col min="6" max="6" width="9.6640625" style="55" customWidth="1"/>
    <col min="7" max="7" width="8.6640625" style="55" customWidth="1"/>
    <col min="8" max="8" width="2.6640625" style="55" customWidth="1"/>
    <col min="9" max="9" width="9.6640625" style="55" customWidth="1"/>
    <col min="10" max="10" width="8.6640625" style="55" customWidth="1"/>
    <col min="11" max="11" width="2.88671875" style="55" customWidth="1"/>
    <col min="12" max="12" width="9.44140625" style="55" customWidth="1"/>
    <col min="13" max="13" width="9.6640625" style="55" customWidth="1"/>
    <col min="14" max="14" width="3.6640625" style="62" customWidth="1"/>
    <col min="15" max="256" width="8.88671875" style="43"/>
    <col min="257" max="257" width="30.88671875" style="43" customWidth="1"/>
    <col min="258" max="258" width="2.44140625" style="43" customWidth="1"/>
    <col min="259" max="259" width="9.6640625" style="43" customWidth="1"/>
    <col min="260" max="260" width="8.6640625" style="43" customWidth="1"/>
    <col min="261" max="261" width="2.5546875" style="43" customWidth="1"/>
    <col min="262" max="262" width="9.6640625" style="43" customWidth="1"/>
    <col min="263" max="263" width="8.6640625" style="43" customWidth="1"/>
    <col min="264" max="264" width="2.6640625" style="43" customWidth="1"/>
    <col min="265" max="265" width="9.6640625" style="43" customWidth="1"/>
    <col min="266" max="266" width="8.6640625" style="43" customWidth="1"/>
    <col min="267" max="267" width="2.88671875" style="43" customWidth="1"/>
    <col min="268" max="268" width="9.44140625" style="43" customWidth="1"/>
    <col min="269" max="269" width="9.6640625" style="43" customWidth="1"/>
    <col min="270" max="270" width="3.6640625" style="43" customWidth="1"/>
    <col min="271" max="512" width="8.88671875" style="43"/>
    <col min="513" max="513" width="30.88671875" style="43" customWidth="1"/>
    <col min="514" max="514" width="2.44140625" style="43" customWidth="1"/>
    <col min="515" max="515" width="9.6640625" style="43" customWidth="1"/>
    <col min="516" max="516" width="8.6640625" style="43" customWidth="1"/>
    <col min="517" max="517" width="2.5546875" style="43" customWidth="1"/>
    <col min="518" max="518" width="9.6640625" style="43" customWidth="1"/>
    <col min="519" max="519" width="8.6640625" style="43" customWidth="1"/>
    <col min="520" max="520" width="2.6640625" style="43" customWidth="1"/>
    <col min="521" max="521" width="9.6640625" style="43" customWidth="1"/>
    <col min="522" max="522" width="8.6640625" style="43" customWidth="1"/>
    <col min="523" max="523" width="2.88671875" style="43" customWidth="1"/>
    <col min="524" max="524" width="9.44140625" style="43" customWidth="1"/>
    <col min="525" max="525" width="9.6640625" style="43" customWidth="1"/>
    <col min="526" max="526" width="3.6640625" style="43" customWidth="1"/>
    <col min="527" max="768" width="8.88671875" style="43"/>
    <col min="769" max="769" width="30.88671875" style="43" customWidth="1"/>
    <col min="770" max="770" width="2.44140625" style="43" customWidth="1"/>
    <col min="771" max="771" width="9.6640625" style="43" customWidth="1"/>
    <col min="772" max="772" width="8.6640625" style="43" customWidth="1"/>
    <col min="773" max="773" width="2.5546875" style="43" customWidth="1"/>
    <col min="774" max="774" width="9.6640625" style="43" customWidth="1"/>
    <col min="775" max="775" width="8.6640625" style="43" customWidth="1"/>
    <col min="776" max="776" width="2.6640625" style="43" customWidth="1"/>
    <col min="777" max="777" width="9.6640625" style="43" customWidth="1"/>
    <col min="778" max="778" width="8.6640625" style="43" customWidth="1"/>
    <col min="779" max="779" width="2.88671875" style="43" customWidth="1"/>
    <col min="780" max="780" width="9.44140625" style="43" customWidth="1"/>
    <col min="781" max="781" width="9.6640625" style="43" customWidth="1"/>
    <col min="782" max="782" width="3.6640625" style="43" customWidth="1"/>
    <col min="783" max="1024" width="8.88671875" style="43"/>
    <col min="1025" max="1025" width="30.88671875" style="43" customWidth="1"/>
    <col min="1026" max="1026" width="2.44140625" style="43" customWidth="1"/>
    <col min="1027" max="1027" width="9.6640625" style="43" customWidth="1"/>
    <col min="1028" max="1028" width="8.6640625" style="43" customWidth="1"/>
    <col min="1029" max="1029" width="2.5546875" style="43" customWidth="1"/>
    <col min="1030" max="1030" width="9.6640625" style="43" customWidth="1"/>
    <col min="1031" max="1031" width="8.6640625" style="43" customWidth="1"/>
    <col min="1032" max="1032" width="2.6640625" style="43" customWidth="1"/>
    <col min="1033" max="1033" width="9.6640625" style="43" customWidth="1"/>
    <col min="1034" max="1034" width="8.6640625" style="43" customWidth="1"/>
    <col min="1035" max="1035" width="2.88671875" style="43" customWidth="1"/>
    <col min="1036" max="1036" width="9.44140625" style="43" customWidth="1"/>
    <col min="1037" max="1037" width="9.6640625" style="43" customWidth="1"/>
    <col min="1038" max="1038" width="3.6640625" style="43" customWidth="1"/>
    <col min="1039" max="1280" width="8.88671875" style="43"/>
    <col min="1281" max="1281" width="30.88671875" style="43" customWidth="1"/>
    <col min="1282" max="1282" width="2.44140625" style="43" customWidth="1"/>
    <col min="1283" max="1283" width="9.6640625" style="43" customWidth="1"/>
    <col min="1284" max="1284" width="8.6640625" style="43" customWidth="1"/>
    <col min="1285" max="1285" width="2.5546875" style="43" customWidth="1"/>
    <col min="1286" max="1286" width="9.6640625" style="43" customWidth="1"/>
    <col min="1287" max="1287" width="8.6640625" style="43" customWidth="1"/>
    <col min="1288" max="1288" width="2.6640625" style="43" customWidth="1"/>
    <col min="1289" max="1289" width="9.6640625" style="43" customWidth="1"/>
    <col min="1290" max="1290" width="8.6640625" style="43" customWidth="1"/>
    <col min="1291" max="1291" width="2.88671875" style="43" customWidth="1"/>
    <col min="1292" max="1292" width="9.44140625" style="43" customWidth="1"/>
    <col min="1293" max="1293" width="9.6640625" style="43" customWidth="1"/>
    <col min="1294" max="1294" width="3.6640625" style="43" customWidth="1"/>
    <col min="1295" max="1536" width="8.88671875" style="43"/>
    <col min="1537" max="1537" width="30.88671875" style="43" customWidth="1"/>
    <col min="1538" max="1538" width="2.44140625" style="43" customWidth="1"/>
    <col min="1539" max="1539" width="9.6640625" style="43" customWidth="1"/>
    <col min="1540" max="1540" width="8.6640625" style="43" customWidth="1"/>
    <col min="1541" max="1541" width="2.5546875" style="43" customWidth="1"/>
    <col min="1542" max="1542" width="9.6640625" style="43" customWidth="1"/>
    <col min="1543" max="1543" width="8.6640625" style="43" customWidth="1"/>
    <col min="1544" max="1544" width="2.6640625" style="43" customWidth="1"/>
    <col min="1545" max="1545" width="9.6640625" style="43" customWidth="1"/>
    <col min="1546" max="1546" width="8.6640625" style="43" customWidth="1"/>
    <col min="1547" max="1547" width="2.88671875" style="43" customWidth="1"/>
    <col min="1548" max="1548" width="9.44140625" style="43" customWidth="1"/>
    <col min="1549" max="1549" width="9.6640625" style="43" customWidth="1"/>
    <col min="1550" max="1550" width="3.6640625" style="43" customWidth="1"/>
    <col min="1551" max="1792" width="8.88671875" style="43"/>
    <col min="1793" max="1793" width="30.88671875" style="43" customWidth="1"/>
    <col min="1794" max="1794" width="2.44140625" style="43" customWidth="1"/>
    <col min="1795" max="1795" width="9.6640625" style="43" customWidth="1"/>
    <col min="1796" max="1796" width="8.6640625" style="43" customWidth="1"/>
    <col min="1797" max="1797" width="2.5546875" style="43" customWidth="1"/>
    <col min="1798" max="1798" width="9.6640625" style="43" customWidth="1"/>
    <col min="1799" max="1799" width="8.6640625" style="43" customWidth="1"/>
    <col min="1800" max="1800" width="2.6640625" style="43" customWidth="1"/>
    <col min="1801" max="1801" width="9.6640625" style="43" customWidth="1"/>
    <col min="1802" max="1802" width="8.6640625" style="43" customWidth="1"/>
    <col min="1803" max="1803" width="2.88671875" style="43" customWidth="1"/>
    <col min="1804" max="1804" width="9.44140625" style="43" customWidth="1"/>
    <col min="1805" max="1805" width="9.6640625" style="43" customWidth="1"/>
    <col min="1806" max="1806" width="3.6640625" style="43" customWidth="1"/>
    <col min="1807" max="2048" width="8.88671875" style="43"/>
    <col min="2049" max="2049" width="30.88671875" style="43" customWidth="1"/>
    <col min="2050" max="2050" width="2.44140625" style="43" customWidth="1"/>
    <col min="2051" max="2051" width="9.6640625" style="43" customWidth="1"/>
    <col min="2052" max="2052" width="8.6640625" style="43" customWidth="1"/>
    <col min="2053" max="2053" width="2.5546875" style="43" customWidth="1"/>
    <col min="2054" max="2054" width="9.6640625" style="43" customWidth="1"/>
    <col min="2055" max="2055" width="8.6640625" style="43" customWidth="1"/>
    <col min="2056" max="2056" width="2.6640625" style="43" customWidth="1"/>
    <col min="2057" max="2057" width="9.6640625" style="43" customWidth="1"/>
    <col min="2058" max="2058" width="8.6640625" style="43" customWidth="1"/>
    <col min="2059" max="2059" width="2.88671875" style="43" customWidth="1"/>
    <col min="2060" max="2060" width="9.44140625" style="43" customWidth="1"/>
    <col min="2061" max="2061" width="9.6640625" style="43" customWidth="1"/>
    <col min="2062" max="2062" width="3.6640625" style="43" customWidth="1"/>
    <col min="2063" max="2304" width="8.88671875" style="43"/>
    <col min="2305" max="2305" width="30.88671875" style="43" customWidth="1"/>
    <col min="2306" max="2306" width="2.44140625" style="43" customWidth="1"/>
    <col min="2307" max="2307" width="9.6640625" style="43" customWidth="1"/>
    <col min="2308" max="2308" width="8.6640625" style="43" customWidth="1"/>
    <col min="2309" max="2309" width="2.5546875" style="43" customWidth="1"/>
    <col min="2310" max="2310" width="9.6640625" style="43" customWidth="1"/>
    <col min="2311" max="2311" width="8.6640625" style="43" customWidth="1"/>
    <col min="2312" max="2312" width="2.6640625" style="43" customWidth="1"/>
    <col min="2313" max="2313" width="9.6640625" style="43" customWidth="1"/>
    <col min="2314" max="2314" width="8.6640625" style="43" customWidth="1"/>
    <col min="2315" max="2315" width="2.88671875" style="43" customWidth="1"/>
    <col min="2316" max="2316" width="9.44140625" style="43" customWidth="1"/>
    <col min="2317" max="2317" width="9.6640625" style="43" customWidth="1"/>
    <col min="2318" max="2318" width="3.6640625" style="43" customWidth="1"/>
    <col min="2319" max="2560" width="8.88671875" style="43"/>
    <col min="2561" max="2561" width="30.88671875" style="43" customWidth="1"/>
    <col min="2562" max="2562" width="2.44140625" style="43" customWidth="1"/>
    <col min="2563" max="2563" width="9.6640625" style="43" customWidth="1"/>
    <col min="2564" max="2564" width="8.6640625" style="43" customWidth="1"/>
    <col min="2565" max="2565" width="2.5546875" style="43" customWidth="1"/>
    <col min="2566" max="2566" width="9.6640625" style="43" customWidth="1"/>
    <col min="2567" max="2567" width="8.6640625" style="43" customWidth="1"/>
    <col min="2568" max="2568" width="2.6640625" style="43" customWidth="1"/>
    <col min="2569" max="2569" width="9.6640625" style="43" customWidth="1"/>
    <col min="2570" max="2570" width="8.6640625" style="43" customWidth="1"/>
    <col min="2571" max="2571" width="2.88671875" style="43" customWidth="1"/>
    <col min="2572" max="2572" width="9.44140625" style="43" customWidth="1"/>
    <col min="2573" max="2573" width="9.6640625" style="43" customWidth="1"/>
    <col min="2574" max="2574" width="3.6640625" style="43" customWidth="1"/>
    <col min="2575" max="2816" width="8.88671875" style="43"/>
    <col min="2817" max="2817" width="30.88671875" style="43" customWidth="1"/>
    <col min="2818" max="2818" width="2.44140625" style="43" customWidth="1"/>
    <col min="2819" max="2819" width="9.6640625" style="43" customWidth="1"/>
    <col min="2820" max="2820" width="8.6640625" style="43" customWidth="1"/>
    <col min="2821" max="2821" width="2.5546875" style="43" customWidth="1"/>
    <col min="2822" max="2822" width="9.6640625" style="43" customWidth="1"/>
    <col min="2823" max="2823" width="8.6640625" style="43" customWidth="1"/>
    <col min="2824" max="2824" width="2.6640625" style="43" customWidth="1"/>
    <col min="2825" max="2825" width="9.6640625" style="43" customWidth="1"/>
    <col min="2826" max="2826" width="8.6640625" style="43" customWidth="1"/>
    <col min="2827" max="2827" width="2.88671875" style="43" customWidth="1"/>
    <col min="2828" max="2828" width="9.44140625" style="43" customWidth="1"/>
    <col min="2829" max="2829" width="9.6640625" style="43" customWidth="1"/>
    <col min="2830" max="2830" width="3.6640625" style="43" customWidth="1"/>
    <col min="2831" max="3072" width="8.88671875" style="43"/>
    <col min="3073" max="3073" width="30.88671875" style="43" customWidth="1"/>
    <col min="3074" max="3074" width="2.44140625" style="43" customWidth="1"/>
    <col min="3075" max="3075" width="9.6640625" style="43" customWidth="1"/>
    <col min="3076" max="3076" width="8.6640625" style="43" customWidth="1"/>
    <col min="3077" max="3077" width="2.5546875" style="43" customWidth="1"/>
    <col min="3078" max="3078" width="9.6640625" style="43" customWidth="1"/>
    <col min="3079" max="3079" width="8.6640625" style="43" customWidth="1"/>
    <col min="3080" max="3080" width="2.6640625" style="43" customWidth="1"/>
    <col min="3081" max="3081" width="9.6640625" style="43" customWidth="1"/>
    <col min="3082" max="3082" width="8.6640625" style="43" customWidth="1"/>
    <col min="3083" max="3083" width="2.88671875" style="43" customWidth="1"/>
    <col min="3084" max="3084" width="9.44140625" style="43" customWidth="1"/>
    <col min="3085" max="3085" width="9.6640625" style="43" customWidth="1"/>
    <col min="3086" max="3086" width="3.6640625" style="43" customWidth="1"/>
    <col min="3087" max="3328" width="8.88671875" style="43"/>
    <col min="3329" max="3329" width="30.88671875" style="43" customWidth="1"/>
    <col min="3330" max="3330" width="2.44140625" style="43" customWidth="1"/>
    <col min="3331" max="3331" width="9.6640625" style="43" customWidth="1"/>
    <col min="3332" max="3332" width="8.6640625" style="43" customWidth="1"/>
    <col min="3333" max="3333" width="2.5546875" style="43" customWidth="1"/>
    <col min="3334" max="3334" width="9.6640625" style="43" customWidth="1"/>
    <col min="3335" max="3335" width="8.6640625" style="43" customWidth="1"/>
    <col min="3336" max="3336" width="2.6640625" style="43" customWidth="1"/>
    <col min="3337" max="3337" width="9.6640625" style="43" customWidth="1"/>
    <col min="3338" max="3338" width="8.6640625" style="43" customWidth="1"/>
    <col min="3339" max="3339" width="2.88671875" style="43" customWidth="1"/>
    <col min="3340" max="3340" width="9.44140625" style="43" customWidth="1"/>
    <col min="3341" max="3341" width="9.6640625" style="43" customWidth="1"/>
    <col min="3342" max="3342" width="3.6640625" style="43" customWidth="1"/>
    <col min="3343" max="3584" width="8.88671875" style="43"/>
    <col min="3585" max="3585" width="30.88671875" style="43" customWidth="1"/>
    <col min="3586" max="3586" width="2.44140625" style="43" customWidth="1"/>
    <col min="3587" max="3587" width="9.6640625" style="43" customWidth="1"/>
    <col min="3588" max="3588" width="8.6640625" style="43" customWidth="1"/>
    <col min="3589" max="3589" width="2.5546875" style="43" customWidth="1"/>
    <col min="3590" max="3590" width="9.6640625" style="43" customWidth="1"/>
    <col min="3591" max="3591" width="8.6640625" style="43" customWidth="1"/>
    <col min="3592" max="3592" width="2.6640625" style="43" customWidth="1"/>
    <col min="3593" max="3593" width="9.6640625" style="43" customWidth="1"/>
    <col min="3594" max="3594" width="8.6640625" style="43" customWidth="1"/>
    <col min="3595" max="3595" width="2.88671875" style="43" customWidth="1"/>
    <col min="3596" max="3596" width="9.44140625" style="43" customWidth="1"/>
    <col min="3597" max="3597" width="9.6640625" style="43" customWidth="1"/>
    <col min="3598" max="3598" width="3.6640625" style="43" customWidth="1"/>
    <col min="3599" max="3840" width="8.88671875" style="43"/>
    <col min="3841" max="3841" width="30.88671875" style="43" customWidth="1"/>
    <col min="3842" max="3842" width="2.44140625" style="43" customWidth="1"/>
    <col min="3843" max="3843" width="9.6640625" style="43" customWidth="1"/>
    <col min="3844" max="3844" width="8.6640625" style="43" customWidth="1"/>
    <col min="3845" max="3845" width="2.5546875" style="43" customWidth="1"/>
    <col min="3846" max="3846" width="9.6640625" style="43" customWidth="1"/>
    <col min="3847" max="3847" width="8.6640625" style="43" customWidth="1"/>
    <col min="3848" max="3848" width="2.6640625" style="43" customWidth="1"/>
    <col min="3849" max="3849" width="9.6640625" style="43" customWidth="1"/>
    <col min="3850" max="3850" width="8.6640625" style="43" customWidth="1"/>
    <col min="3851" max="3851" width="2.88671875" style="43" customWidth="1"/>
    <col min="3852" max="3852" width="9.44140625" style="43" customWidth="1"/>
    <col min="3853" max="3853" width="9.6640625" style="43" customWidth="1"/>
    <col min="3854" max="3854" width="3.6640625" style="43" customWidth="1"/>
    <col min="3855" max="4096" width="8.88671875" style="43"/>
    <col min="4097" max="4097" width="30.88671875" style="43" customWidth="1"/>
    <col min="4098" max="4098" width="2.44140625" style="43" customWidth="1"/>
    <col min="4099" max="4099" width="9.6640625" style="43" customWidth="1"/>
    <col min="4100" max="4100" width="8.6640625" style="43" customWidth="1"/>
    <col min="4101" max="4101" width="2.5546875" style="43" customWidth="1"/>
    <col min="4102" max="4102" width="9.6640625" style="43" customWidth="1"/>
    <col min="4103" max="4103" width="8.6640625" style="43" customWidth="1"/>
    <col min="4104" max="4104" width="2.6640625" style="43" customWidth="1"/>
    <col min="4105" max="4105" width="9.6640625" style="43" customWidth="1"/>
    <col min="4106" max="4106" width="8.6640625" style="43" customWidth="1"/>
    <col min="4107" max="4107" width="2.88671875" style="43" customWidth="1"/>
    <col min="4108" max="4108" width="9.44140625" style="43" customWidth="1"/>
    <col min="4109" max="4109" width="9.6640625" style="43" customWidth="1"/>
    <col min="4110" max="4110" width="3.6640625" style="43" customWidth="1"/>
    <col min="4111" max="4352" width="8.88671875" style="43"/>
    <col min="4353" max="4353" width="30.88671875" style="43" customWidth="1"/>
    <col min="4354" max="4354" width="2.44140625" style="43" customWidth="1"/>
    <col min="4355" max="4355" width="9.6640625" style="43" customWidth="1"/>
    <col min="4356" max="4356" width="8.6640625" style="43" customWidth="1"/>
    <col min="4357" max="4357" width="2.5546875" style="43" customWidth="1"/>
    <col min="4358" max="4358" width="9.6640625" style="43" customWidth="1"/>
    <col min="4359" max="4359" width="8.6640625" style="43" customWidth="1"/>
    <col min="4360" max="4360" width="2.6640625" style="43" customWidth="1"/>
    <col min="4361" max="4361" width="9.6640625" style="43" customWidth="1"/>
    <col min="4362" max="4362" width="8.6640625" style="43" customWidth="1"/>
    <col min="4363" max="4363" width="2.88671875" style="43" customWidth="1"/>
    <col min="4364" max="4364" width="9.44140625" style="43" customWidth="1"/>
    <col min="4365" max="4365" width="9.6640625" style="43" customWidth="1"/>
    <col min="4366" max="4366" width="3.6640625" style="43" customWidth="1"/>
    <col min="4367" max="4608" width="8.88671875" style="43"/>
    <col min="4609" max="4609" width="30.88671875" style="43" customWidth="1"/>
    <col min="4610" max="4610" width="2.44140625" style="43" customWidth="1"/>
    <col min="4611" max="4611" width="9.6640625" style="43" customWidth="1"/>
    <col min="4612" max="4612" width="8.6640625" style="43" customWidth="1"/>
    <col min="4613" max="4613" width="2.5546875" style="43" customWidth="1"/>
    <col min="4614" max="4614" width="9.6640625" style="43" customWidth="1"/>
    <col min="4615" max="4615" width="8.6640625" style="43" customWidth="1"/>
    <col min="4616" max="4616" width="2.6640625" style="43" customWidth="1"/>
    <col min="4617" max="4617" width="9.6640625" style="43" customWidth="1"/>
    <col min="4618" max="4618" width="8.6640625" style="43" customWidth="1"/>
    <col min="4619" max="4619" width="2.88671875" style="43" customWidth="1"/>
    <col min="4620" max="4620" width="9.44140625" style="43" customWidth="1"/>
    <col min="4621" max="4621" width="9.6640625" style="43" customWidth="1"/>
    <col min="4622" max="4622" width="3.6640625" style="43" customWidth="1"/>
    <col min="4623" max="4864" width="8.88671875" style="43"/>
    <col min="4865" max="4865" width="30.88671875" style="43" customWidth="1"/>
    <col min="4866" max="4866" width="2.44140625" style="43" customWidth="1"/>
    <col min="4867" max="4867" width="9.6640625" style="43" customWidth="1"/>
    <col min="4868" max="4868" width="8.6640625" style="43" customWidth="1"/>
    <col min="4869" max="4869" width="2.5546875" style="43" customWidth="1"/>
    <col min="4870" max="4870" width="9.6640625" style="43" customWidth="1"/>
    <col min="4871" max="4871" width="8.6640625" style="43" customWidth="1"/>
    <col min="4872" max="4872" width="2.6640625" style="43" customWidth="1"/>
    <col min="4873" max="4873" width="9.6640625" style="43" customWidth="1"/>
    <col min="4874" max="4874" width="8.6640625" style="43" customWidth="1"/>
    <col min="4875" max="4875" width="2.88671875" style="43" customWidth="1"/>
    <col min="4876" max="4876" width="9.44140625" style="43" customWidth="1"/>
    <col min="4877" max="4877" width="9.6640625" style="43" customWidth="1"/>
    <col min="4878" max="4878" width="3.6640625" style="43" customWidth="1"/>
    <col min="4879" max="5120" width="8.88671875" style="43"/>
    <col min="5121" max="5121" width="30.88671875" style="43" customWidth="1"/>
    <col min="5122" max="5122" width="2.44140625" style="43" customWidth="1"/>
    <col min="5123" max="5123" width="9.6640625" style="43" customWidth="1"/>
    <col min="5124" max="5124" width="8.6640625" style="43" customWidth="1"/>
    <col min="5125" max="5125" width="2.5546875" style="43" customWidth="1"/>
    <col min="5126" max="5126" width="9.6640625" style="43" customWidth="1"/>
    <col min="5127" max="5127" width="8.6640625" style="43" customWidth="1"/>
    <col min="5128" max="5128" width="2.6640625" style="43" customWidth="1"/>
    <col min="5129" max="5129" width="9.6640625" style="43" customWidth="1"/>
    <col min="5130" max="5130" width="8.6640625" style="43" customWidth="1"/>
    <col min="5131" max="5131" width="2.88671875" style="43" customWidth="1"/>
    <col min="5132" max="5132" width="9.44140625" style="43" customWidth="1"/>
    <col min="5133" max="5133" width="9.6640625" style="43" customWidth="1"/>
    <col min="5134" max="5134" width="3.6640625" style="43" customWidth="1"/>
    <col min="5135" max="5376" width="8.88671875" style="43"/>
    <col min="5377" max="5377" width="30.88671875" style="43" customWidth="1"/>
    <col min="5378" max="5378" width="2.44140625" style="43" customWidth="1"/>
    <col min="5379" max="5379" width="9.6640625" style="43" customWidth="1"/>
    <col min="5380" max="5380" width="8.6640625" style="43" customWidth="1"/>
    <col min="5381" max="5381" width="2.5546875" style="43" customWidth="1"/>
    <col min="5382" max="5382" width="9.6640625" style="43" customWidth="1"/>
    <col min="5383" max="5383" width="8.6640625" style="43" customWidth="1"/>
    <col min="5384" max="5384" width="2.6640625" style="43" customWidth="1"/>
    <col min="5385" max="5385" width="9.6640625" style="43" customWidth="1"/>
    <col min="5386" max="5386" width="8.6640625" style="43" customWidth="1"/>
    <col min="5387" max="5387" width="2.88671875" style="43" customWidth="1"/>
    <col min="5388" max="5388" width="9.44140625" style="43" customWidth="1"/>
    <col min="5389" max="5389" width="9.6640625" style="43" customWidth="1"/>
    <col min="5390" max="5390" width="3.6640625" style="43" customWidth="1"/>
    <col min="5391" max="5632" width="8.88671875" style="43"/>
    <col min="5633" max="5633" width="30.88671875" style="43" customWidth="1"/>
    <col min="5634" max="5634" width="2.44140625" style="43" customWidth="1"/>
    <col min="5635" max="5635" width="9.6640625" style="43" customWidth="1"/>
    <col min="5636" max="5636" width="8.6640625" style="43" customWidth="1"/>
    <col min="5637" max="5637" width="2.5546875" style="43" customWidth="1"/>
    <col min="5638" max="5638" width="9.6640625" style="43" customWidth="1"/>
    <col min="5639" max="5639" width="8.6640625" style="43" customWidth="1"/>
    <col min="5640" max="5640" width="2.6640625" style="43" customWidth="1"/>
    <col min="5641" max="5641" width="9.6640625" style="43" customWidth="1"/>
    <col min="5642" max="5642" width="8.6640625" style="43" customWidth="1"/>
    <col min="5643" max="5643" width="2.88671875" style="43" customWidth="1"/>
    <col min="5644" max="5644" width="9.44140625" style="43" customWidth="1"/>
    <col min="5645" max="5645" width="9.6640625" style="43" customWidth="1"/>
    <col min="5646" max="5646" width="3.6640625" style="43" customWidth="1"/>
    <col min="5647" max="5888" width="8.88671875" style="43"/>
    <col min="5889" max="5889" width="30.88671875" style="43" customWidth="1"/>
    <col min="5890" max="5890" width="2.44140625" style="43" customWidth="1"/>
    <col min="5891" max="5891" width="9.6640625" style="43" customWidth="1"/>
    <col min="5892" max="5892" width="8.6640625" style="43" customWidth="1"/>
    <col min="5893" max="5893" width="2.5546875" style="43" customWidth="1"/>
    <col min="5894" max="5894" width="9.6640625" style="43" customWidth="1"/>
    <col min="5895" max="5895" width="8.6640625" style="43" customWidth="1"/>
    <col min="5896" max="5896" width="2.6640625" style="43" customWidth="1"/>
    <col min="5897" max="5897" width="9.6640625" style="43" customWidth="1"/>
    <col min="5898" max="5898" width="8.6640625" style="43" customWidth="1"/>
    <col min="5899" max="5899" width="2.88671875" style="43" customWidth="1"/>
    <col min="5900" max="5900" width="9.44140625" style="43" customWidth="1"/>
    <col min="5901" max="5901" width="9.6640625" style="43" customWidth="1"/>
    <col min="5902" max="5902" width="3.6640625" style="43" customWidth="1"/>
    <col min="5903" max="6144" width="8.88671875" style="43"/>
    <col min="6145" max="6145" width="30.88671875" style="43" customWidth="1"/>
    <col min="6146" max="6146" width="2.44140625" style="43" customWidth="1"/>
    <col min="6147" max="6147" width="9.6640625" style="43" customWidth="1"/>
    <col min="6148" max="6148" width="8.6640625" style="43" customWidth="1"/>
    <col min="6149" max="6149" width="2.5546875" style="43" customWidth="1"/>
    <col min="6150" max="6150" width="9.6640625" style="43" customWidth="1"/>
    <col min="6151" max="6151" width="8.6640625" style="43" customWidth="1"/>
    <col min="6152" max="6152" width="2.6640625" style="43" customWidth="1"/>
    <col min="6153" max="6153" width="9.6640625" style="43" customWidth="1"/>
    <col min="6154" max="6154" width="8.6640625" style="43" customWidth="1"/>
    <col min="6155" max="6155" width="2.88671875" style="43" customWidth="1"/>
    <col min="6156" max="6156" width="9.44140625" style="43" customWidth="1"/>
    <col min="6157" max="6157" width="9.6640625" style="43" customWidth="1"/>
    <col min="6158" max="6158" width="3.6640625" style="43" customWidth="1"/>
    <col min="6159" max="6400" width="8.88671875" style="43"/>
    <col min="6401" max="6401" width="30.88671875" style="43" customWidth="1"/>
    <col min="6402" max="6402" width="2.44140625" style="43" customWidth="1"/>
    <col min="6403" max="6403" width="9.6640625" style="43" customWidth="1"/>
    <col min="6404" max="6404" width="8.6640625" style="43" customWidth="1"/>
    <col min="6405" max="6405" width="2.5546875" style="43" customWidth="1"/>
    <col min="6406" max="6406" width="9.6640625" style="43" customWidth="1"/>
    <col min="6407" max="6407" width="8.6640625" style="43" customWidth="1"/>
    <col min="6408" max="6408" width="2.6640625" style="43" customWidth="1"/>
    <col min="6409" max="6409" width="9.6640625" style="43" customWidth="1"/>
    <col min="6410" max="6410" width="8.6640625" style="43" customWidth="1"/>
    <col min="6411" max="6411" width="2.88671875" style="43" customWidth="1"/>
    <col min="6412" max="6412" width="9.44140625" style="43" customWidth="1"/>
    <col min="6413" max="6413" width="9.6640625" style="43" customWidth="1"/>
    <col min="6414" max="6414" width="3.6640625" style="43" customWidth="1"/>
    <col min="6415" max="6656" width="8.88671875" style="43"/>
    <col min="6657" max="6657" width="30.88671875" style="43" customWidth="1"/>
    <col min="6658" max="6658" width="2.44140625" style="43" customWidth="1"/>
    <col min="6659" max="6659" width="9.6640625" style="43" customWidth="1"/>
    <col min="6660" max="6660" width="8.6640625" style="43" customWidth="1"/>
    <col min="6661" max="6661" width="2.5546875" style="43" customWidth="1"/>
    <col min="6662" max="6662" width="9.6640625" style="43" customWidth="1"/>
    <col min="6663" max="6663" width="8.6640625" style="43" customWidth="1"/>
    <col min="6664" max="6664" width="2.6640625" style="43" customWidth="1"/>
    <col min="6665" max="6665" width="9.6640625" style="43" customWidth="1"/>
    <col min="6666" max="6666" width="8.6640625" style="43" customWidth="1"/>
    <col min="6667" max="6667" width="2.88671875" style="43" customWidth="1"/>
    <col min="6668" max="6668" width="9.44140625" style="43" customWidth="1"/>
    <col min="6669" max="6669" width="9.6640625" style="43" customWidth="1"/>
    <col min="6670" max="6670" width="3.6640625" style="43" customWidth="1"/>
    <col min="6671" max="6912" width="8.88671875" style="43"/>
    <col min="6913" max="6913" width="30.88671875" style="43" customWidth="1"/>
    <col min="6914" max="6914" width="2.44140625" style="43" customWidth="1"/>
    <col min="6915" max="6915" width="9.6640625" style="43" customWidth="1"/>
    <col min="6916" max="6916" width="8.6640625" style="43" customWidth="1"/>
    <col min="6917" max="6917" width="2.5546875" style="43" customWidth="1"/>
    <col min="6918" max="6918" width="9.6640625" style="43" customWidth="1"/>
    <col min="6919" max="6919" width="8.6640625" style="43" customWidth="1"/>
    <col min="6920" max="6920" width="2.6640625" style="43" customWidth="1"/>
    <col min="6921" max="6921" width="9.6640625" style="43" customWidth="1"/>
    <col min="6922" max="6922" width="8.6640625" style="43" customWidth="1"/>
    <col min="6923" max="6923" width="2.88671875" style="43" customWidth="1"/>
    <col min="6924" max="6924" width="9.44140625" style="43" customWidth="1"/>
    <col min="6925" max="6925" width="9.6640625" style="43" customWidth="1"/>
    <col min="6926" max="6926" width="3.6640625" style="43" customWidth="1"/>
    <col min="6927" max="7168" width="8.88671875" style="43"/>
    <col min="7169" max="7169" width="30.88671875" style="43" customWidth="1"/>
    <col min="7170" max="7170" width="2.44140625" style="43" customWidth="1"/>
    <col min="7171" max="7171" width="9.6640625" style="43" customWidth="1"/>
    <col min="7172" max="7172" width="8.6640625" style="43" customWidth="1"/>
    <col min="7173" max="7173" width="2.5546875" style="43" customWidth="1"/>
    <col min="7174" max="7174" width="9.6640625" style="43" customWidth="1"/>
    <col min="7175" max="7175" width="8.6640625" style="43" customWidth="1"/>
    <col min="7176" max="7176" width="2.6640625" style="43" customWidth="1"/>
    <col min="7177" max="7177" width="9.6640625" style="43" customWidth="1"/>
    <col min="7178" max="7178" width="8.6640625" style="43" customWidth="1"/>
    <col min="7179" max="7179" width="2.88671875" style="43" customWidth="1"/>
    <col min="7180" max="7180" width="9.44140625" style="43" customWidth="1"/>
    <col min="7181" max="7181" width="9.6640625" style="43" customWidth="1"/>
    <col min="7182" max="7182" width="3.6640625" style="43" customWidth="1"/>
    <col min="7183" max="7424" width="8.88671875" style="43"/>
    <col min="7425" max="7425" width="30.88671875" style="43" customWidth="1"/>
    <col min="7426" max="7426" width="2.44140625" style="43" customWidth="1"/>
    <col min="7427" max="7427" width="9.6640625" style="43" customWidth="1"/>
    <col min="7428" max="7428" width="8.6640625" style="43" customWidth="1"/>
    <col min="7429" max="7429" width="2.5546875" style="43" customWidth="1"/>
    <col min="7430" max="7430" width="9.6640625" style="43" customWidth="1"/>
    <col min="7431" max="7431" width="8.6640625" style="43" customWidth="1"/>
    <col min="7432" max="7432" width="2.6640625" style="43" customWidth="1"/>
    <col min="7433" max="7433" width="9.6640625" style="43" customWidth="1"/>
    <col min="7434" max="7434" width="8.6640625" style="43" customWidth="1"/>
    <col min="7435" max="7435" width="2.88671875" style="43" customWidth="1"/>
    <col min="7436" max="7436" width="9.44140625" style="43" customWidth="1"/>
    <col min="7437" max="7437" width="9.6640625" style="43" customWidth="1"/>
    <col min="7438" max="7438" width="3.6640625" style="43" customWidth="1"/>
    <col min="7439" max="7680" width="8.88671875" style="43"/>
    <col min="7681" max="7681" width="30.88671875" style="43" customWidth="1"/>
    <col min="7682" max="7682" width="2.44140625" style="43" customWidth="1"/>
    <col min="7683" max="7683" width="9.6640625" style="43" customWidth="1"/>
    <col min="7684" max="7684" width="8.6640625" style="43" customWidth="1"/>
    <col min="7685" max="7685" width="2.5546875" style="43" customWidth="1"/>
    <col min="7686" max="7686" width="9.6640625" style="43" customWidth="1"/>
    <col min="7687" max="7687" width="8.6640625" style="43" customWidth="1"/>
    <col min="7688" max="7688" width="2.6640625" style="43" customWidth="1"/>
    <col min="7689" max="7689" width="9.6640625" style="43" customWidth="1"/>
    <col min="7690" max="7690" width="8.6640625" style="43" customWidth="1"/>
    <col min="7691" max="7691" width="2.88671875" style="43" customWidth="1"/>
    <col min="7692" max="7692" width="9.44140625" style="43" customWidth="1"/>
    <col min="7693" max="7693" width="9.6640625" style="43" customWidth="1"/>
    <col min="7694" max="7694" width="3.6640625" style="43" customWidth="1"/>
    <col min="7695" max="7936" width="8.88671875" style="43"/>
    <col min="7937" max="7937" width="30.88671875" style="43" customWidth="1"/>
    <col min="7938" max="7938" width="2.44140625" style="43" customWidth="1"/>
    <col min="7939" max="7939" width="9.6640625" style="43" customWidth="1"/>
    <col min="7940" max="7940" width="8.6640625" style="43" customWidth="1"/>
    <col min="7941" max="7941" width="2.5546875" style="43" customWidth="1"/>
    <col min="7942" max="7942" width="9.6640625" style="43" customWidth="1"/>
    <col min="7943" max="7943" width="8.6640625" style="43" customWidth="1"/>
    <col min="7944" max="7944" width="2.6640625" style="43" customWidth="1"/>
    <col min="7945" max="7945" width="9.6640625" style="43" customWidth="1"/>
    <col min="7946" max="7946" width="8.6640625" style="43" customWidth="1"/>
    <col min="7947" max="7947" width="2.88671875" style="43" customWidth="1"/>
    <col min="7948" max="7948" width="9.44140625" style="43" customWidth="1"/>
    <col min="7949" max="7949" width="9.6640625" style="43" customWidth="1"/>
    <col min="7950" max="7950" width="3.6640625" style="43" customWidth="1"/>
    <col min="7951" max="8192" width="8.88671875" style="43"/>
    <col min="8193" max="8193" width="30.88671875" style="43" customWidth="1"/>
    <col min="8194" max="8194" width="2.44140625" style="43" customWidth="1"/>
    <col min="8195" max="8195" width="9.6640625" style="43" customWidth="1"/>
    <col min="8196" max="8196" width="8.6640625" style="43" customWidth="1"/>
    <col min="8197" max="8197" width="2.5546875" style="43" customWidth="1"/>
    <col min="8198" max="8198" width="9.6640625" style="43" customWidth="1"/>
    <col min="8199" max="8199" width="8.6640625" style="43" customWidth="1"/>
    <col min="8200" max="8200" width="2.6640625" style="43" customWidth="1"/>
    <col min="8201" max="8201" width="9.6640625" style="43" customWidth="1"/>
    <col min="8202" max="8202" width="8.6640625" style="43" customWidth="1"/>
    <col min="8203" max="8203" width="2.88671875" style="43" customWidth="1"/>
    <col min="8204" max="8204" width="9.44140625" style="43" customWidth="1"/>
    <col min="8205" max="8205" width="9.6640625" style="43" customWidth="1"/>
    <col min="8206" max="8206" width="3.6640625" style="43" customWidth="1"/>
    <col min="8207" max="8448" width="8.88671875" style="43"/>
    <col min="8449" max="8449" width="30.88671875" style="43" customWidth="1"/>
    <col min="8450" max="8450" width="2.44140625" style="43" customWidth="1"/>
    <col min="8451" max="8451" width="9.6640625" style="43" customWidth="1"/>
    <col min="8452" max="8452" width="8.6640625" style="43" customWidth="1"/>
    <col min="8453" max="8453" width="2.5546875" style="43" customWidth="1"/>
    <col min="8454" max="8454" width="9.6640625" style="43" customWidth="1"/>
    <col min="8455" max="8455" width="8.6640625" style="43" customWidth="1"/>
    <col min="8456" max="8456" width="2.6640625" style="43" customWidth="1"/>
    <col min="8457" max="8457" width="9.6640625" style="43" customWidth="1"/>
    <col min="8458" max="8458" width="8.6640625" style="43" customWidth="1"/>
    <col min="8459" max="8459" width="2.88671875" style="43" customWidth="1"/>
    <col min="8460" max="8460" width="9.44140625" style="43" customWidth="1"/>
    <col min="8461" max="8461" width="9.6640625" style="43" customWidth="1"/>
    <col min="8462" max="8462" width="3.6640625" style="43" customWidth="1"/>
    <col min="8463" max="8704" width="8.88671875" style="43"/>
    <col min="8705" max="8705" width="30.88671875" style="43" customWidth="1"/>
    <col min="8706" max="8706" width="2.44140625" style="43" customWidth="1"/>
    <col min="8707" max="8707" width="9.6640625" style="43" customWidth="1"/>
    <col min="8708" max="8708" width="8.6640625" style="43" customWidth="1"/>
    <col min="8709" max="8709" width="2.5546875" style="43" customWidth="1"/>
    <col min="8710" max="8710" width="9.6640625" style="43" customWidth="1"/>
    <col min="8711" max="8711" width="8.6640625" style="43" customWidth="1"/>
    <col min="8712" max="8712" width="2.6640625" style="43" customWidth="1"/>
    <col min="8713" max="8713" width="9.6640625" style="43" customWidth="1"/>
    <col min="8714" max="8714" width="8.6640625" style="43" customWidth="1"/>
    <col min="8715" max="8715" width="2.88671875" style="43" customWidth="1"/>
    <col min="8716" max="8716" width="9.44140625" style="43" customWidth="1"/>
    <col min="8717" max="8717" width="9.6640625" style="43" customWidth="1"/>
    <col min="8718" max="8718" width="3.6640625" style="43" customWidth="1"/>
    <col min="8719" max="8960" width="8.88671875" style="43"/>
    <col min="8961" max="8961" width="30.88671875" style="43" customWidth="1"/>
    <col min="8962" max="8962" width="2.44140625" style="43" customWidth="1"/>
    <col min="8963" max="8963" width="9.6640625" style="43" customWidth="1"/>
    <col min="8964" max="8964" width="8.6640625" style="43" customWidth="1"/>
    <col min="8965" max="8965" width="2.5546875" style="43" customWidth="1"/>
    <col min="8966" max="8966" width="9.6640625" style="43" customWidth="1"/>
    <col min="8967" max="8967" width="8.6640625" style="43" customWidth="1"/>
    <col min="8968" max="8968" width="2.6640625" style="43" customWidth="1"/>
    <col min="8969" max="8969" width="9.6640625" style="43" customWidth="1"/>
    <col min="8970" max="8970" width="8.6640625" style="43" customWidth="1"/>
    <col min="8971" max="8971" width="2.88671875" style="43" customWidth="1"/>
    <col min="8972" max="8972" width="9.44140625" style="43" customWidth="1"/>
    <col min="8973" max="8973" width="9.6640625" style="43" customWidth="1"/>
    <col min="8974" max="8974" width="3.6640625" style="43" customWidth="1"/>
    <col min="8975" max="9216" width="8.88671875" style="43"/>
    <col min="9217" max="9217" width="30.88671875" style="43" customWidth="1"/>
    <col min="9218" max="9218" width="2.44140625" style="43" customWidth="1"/>
    <col min="9219" max="9219" width="9.6640625" style="43" customWidth="1"/>
    <col min="9220" max="9220" width="8.6640625" style="43" customWidth="1"/>
    <col min="9221" max="9221" width="2.5546875" style="43" customWidth="1"/>
    <col min="9222" max="9222" width="9.6640625" style="43" customWidth="1"/>
    <col min="9223" max="9223" width="8.6640625" style="43" customWidth="1"/>
    <col min="9224" max="9224" width="2.6640625" style="43" customWidth="1"/>
    <col min="9225" max="9225" width="9.6640625" style="43" customWidth="1"/>
    <col min="9226" max="9226" width="8.6640625" style="43" customWidth="1"/>
    <col min="9227" max="9227" width="2.88671875" style="43" customWidth="1"/>
    <col min="9228" max="9228" width="9.44140625" style="43" customWidth="1"/>
    <col min="9229" max="9229" width="9.6640625" style="43" customWidth="1"/>
    <col min="9230" max="9230" width="3.6640625" style="43" customWidth="1"/>
    <col min="9231" max="9472" width="8.88671875" style="43"/>
    <col min="9473" max="9473" width="30.88671875" style="43" customWidth="1"/>
    <col min="9474" max="9474" width="2.44140625" style="43" customWidth="1"/>
    <col min="9475" max="9475" width="9.6640625" style="43" customWidth="1"/>
    <col min="9476" max="9476" width="8.6640625" style="43" customWidth="1"/>
    <col min="9477" max="9477" width="2.5546875" style="43" customWidth="1"/>
    <col min="9478" max="9478" width="9.6640625" style="43" customWidth="1"/>
    <col min="9479" max="9479" width="8.6640625" style="43" customWidth="1"/>
    <col min="9480" max="9480" width="2.6640625" style="43" customWidth="1"/>
    <col min="9481" max="9481" width="9.6640625" style="43" customWidth="1"/>
    <col min="9482" max="9482" width="8.6640625" style="43" customWidth="1"/>
    <col min="9483" max="9483" width="2.88671875" style="43" customWidth="1"/>
    <col min="9484" max="9484" width="9.44140625" style="43" customWidth="1"/>
    <col min="9485" max="9485" width="9.6640625" style="43" customWidth="1"/>
    <col min="9486" max="9486" width="3.6640625" style="43" customWidth="1"/>
    <col min="9487" max="9728" width="8.88671875" style="43"/>
    <col min="9729" max="9729" width="30.88671875" style="43" customWidth="1"/>
    <col min="9730" max="9730" width="2.44140625" style="43" customWidth="1"/>
    <col min="9731" max="9731" width="9.6640625" style="43" customWidth="1"/>
    <col min="9732" max="9732" width="8.6640625" style="43" customWidth="1"/>
    <col min="9733" max="9733" width="2.5546875" style="43" customWidth="1"/>
    <col min="9734" max="9734" width="9.6640625" style="43" customWidth="1"/>
    <col min="9735" max="9735" width="8.6640625" style="43" customWidth="1"/>
    <col min="9736" max="9736" width="2.6640625" style="43" customWidth="1"/>
    <col min="9737" max="9737" width="9.6640625" style="43" customWidth="1"/>
    <col min="9738" max="9738" width="8.6640625" style="43" customWidth="1"/>
    <col min="9739" max="9739" width="2.88671875" style="43" customWidth="1"/>
    <col min="9740" max="9740" width="9.44140625" style="43" customWidth="1"/>
    <col min="9741" max="9741" width="9.6640625" style="43" customWidth="1"/>
    <col min="9742" max="9742" width="3.6640625" style="43" customWidth="1"/>
    <col min="9743" max="9984" width="8.88671875" style="43"/>
    <col min="9985" max="9985" width="30.88671875" style="43" customWidth="1"/>
    <col min="9986" max="9986" width="2.44140625" style="43" customWidth="1"/>
    <col min="9987" max="9987" width="9.6640625" style="43" customWidth="1"/>
    <col min="9988" max="9988" width="8.6640625" style="43" customWidth="1"/>
    <col min="9989" max="9989" width="2.5546875" style="43" customWidth="1"/>
    <col min="9990" max="9990" width="9.6640625" style="43" customWidth="1"/>
    <col min="9991" max="9991" width="8.6640625" style="43" customWidth="1"/>
    <col min="9992" max="9992" width="2.6640625" style="43" customWidth="1"/>
    <col min="9993" max="9993" width="9.6640625" style="43" customWidth="1"/>
    <col min="9994" max="9994" width="8.6640625" style="43" customWidth="1"/>
    <col min="9995" max="9995" width="2.88671875" style="43" customWidth="1"/>
    <col min="9996" max="9996" width="9.44140625" style="43" customWidth="1"/>
    <col min="9997" max="9997" width="9.6640625" style="43" customWidth="1"/>
    <col min="9998" max="9998" width="3.6640625" style="43" customWidth="1"/>
    <col min="9999" max="10240" width="8.88671875" style="43"/>
    <col min="10241" max="10241" width="30.88671875" style="43" customWidth="1"/>
    <col min="10242" max="10242" width="2.44140625" style="43" customWidth="1"/>
    <col min="10243" max="10243" width="9.6640625" style="43" customWidth="1"/>
    <col min="10244" max="10244" width="8.6640625" style="43" customWidth="1"/>
    <col min="10245" max="10245" width="2.5546875" style="43" customWidth="1"/>
    <col min="10246" max="10246" width="9.6640625" style="43" customWidth="1"/>
    <col min="10247" max="10247" width="8.6640625" style="43" customWidth="1"/>
    <col min="10248" max="10248" width="2.6640625" style="43" customWidth="1"/>
    <col min="10249" max="10249" width="9.6640625" style="43" customWidth="1"/>
    <col min="10250" max="10250" width="8.6640625" style="43" customWidth="1"/>
    <col min="10251" max="10251" width="2.88671875" style="43" customWidth="1"/>
    <col min="10252" max="10252" width="9.44140625" style="43" customWidth="1"/>
    <col min="10253" max="10253" width="9.6640625" style="43" customWidth="1"/>
    <col min="10254" max="10254" width="3.6640625" style="43" customWidth="1"/>
    <col min="10255" max="10496" width="8.88671875" style="43"/>
    <col min="10497" max="10497" width="30.88671875" style="43" customWidth="1"/>
    <col min="10498" max="10498" width="2.44140625" style="43" customWidth="1"/>
    <col min="10499" max="10499" width="9.6640625" style="43" customWidth="1"/>
    <col min="10500" max="10500" width="8.6640625" style="43" customWidth="1"/>
    <col min="10501" max="10501" width="2.5546875" style="43" customWidth="1"/>
    <col min="10502" max="10502" width="9.6640625" style="43" customWidth="1"/>
    <col min="10503" max="10503" width="8.6640625" style="43" customWidth="1"/>
    <col min="10504" max="10504" width="2.6640625" style="43" customWidth="1"/>
    <col min="10505" max="10505" width="9.6640625" style="43" customWidth="1"/>
    <col min="10506" max="10506" width="8.6640625" style="43" customWidth="1"/>
    <col min="10507" max="10507" width="2.88671875" style="43" customWidth="1"/>
    <col min="10508" max="10508" width="9.44140625" style="43" customWidth="1"/>
    <col min="10509" max="10509" width="9.6640625" style="43" customWidth="1"/>
    <col min="10510" max="10510" width="3.6640625" style="43" customWidth="1"/>
    <col min="10511" max="10752" width="8.88671875" style="43"/>
    <col min="10753" max="10753" width="30.88671875" style="43" customWidth="1"/>
    <col min="10754" max="10754" width="2.44140625" style="43" customWidth="1"/>
    <col min="10755" max="10755" width="9.6640625" style="43" customWidth="1"/>
    <col min="10756" max="10756" width="8.6640625" style="43" customWidth="1"/>
    <col min="10757" max="10757" width="2.5546875" style="43" customWidth="1"/>
    <col min="10758" max="10758" width="9.6640625" style="43" customWidth="1"/>
    <col min="10759" max="10759" width="8.6640625" style="43" customWidth="1"/>
    <col min="10760" max="10760" width="2.6640625" style="43" customWidth="1"/>
    <col min="10761" max="10761" width="9.6640625" style="43" customWidth="1"/>
    <col min="10762" max="10762" width="8.6640625" style="43" customWidth="1"/>
    <col min="10763" max="10763" width="2.88671875" style="43" customWidth="1"/>
    <col min="10764" max="10764" width="9.44140625" style="43" customWidth="1"/>
    <col min="10765" max="10765" width="9.6640625" style="43" customWidth="1"/>
    <col min="10766" max="10766" width="3.6640625" style="43" customWidth="1"/>
    <col min="10767" max="11008" width="8.88671875" style="43"/>
    <col min="11009" max="11009" width="30.88671875" style="43" customWidth="1"/>
    <col min="11010" max="11010" width="2.44140625" style="43" customWidth="1"/>
    <col min="11011" max="11011" width="9.6640625" style="43" customWidth="1"/>
    <col min="11012" max="11012" width="8.6640625" style="43" customWidth="1"/>
    <col min="11013" max="11013" width="2.5546875" style="43" customWidth="1"/>
    <col min="11014" max="11014" width="9.6640625" style="43" customWidth="1"/>
    <col min="11015" max="11015" width="8.6640625" style="43" customWidth="1"/>
    <col min="11016" max="11016" width="2.6640625" style="43" customWidth="1"/>
    <col min="11017" max="11017" width="9.6640625" style="43" customWidth="1"/>
    <col min="11018" max="11018" width="8.6640625" style="43" customWidth="1"/>
    <col min="11019" max="11019" width="2.88671875" style="43" customWidth="1"/>
    <col min="11020" max="11020" width="9.44140625" style="43" customWidth="1"/>
    <col min="11021" max="11021" width="9.6640625" style="43" customWidth="1"/>
    <col min="11022" max="11022" width="3.6640625" style="43" customWidth="1"/>
    <col min="11023" max="11264" width="8.88671875" style="43"/>
    <col min="11265" max="11265" width="30.88671875" style="43" customWidth="1"/>
    <col min="11266" max="11266" width="2.44140625" style="43" customWidth="1"/>
    <col min="11267" max="11267" width="9.6640625" style="43" customWidth="1"/>
    <col min="11268" max="11268" width="8.6640625" style="43" customWidth="1"/>
    <col min="11269" max="11269" width="2.5546875" style="43" customWidth="1"/>
    <col min="11270" max="11270" width="9.6640625" style="43" customWidth="1"/>
    <col min="11271" max="11271" width="8.6640625" style="43" customWidth="1"/>
    <col min="11272" max="11272" width="2.6640625" style="43" customWidth="1"/>
    <col min="11273" max="11273" width="9.6640625" style="43" customWidth="1"/>
    <col min="11274" max="11274" width="8.6640625" style="43" customWidth="1"/>
    <col min="11275" max="11275" width="2.88671875" style="43" customWidth="1"/>
    <col min="11276" max="11276" width="9.44140625" style="43" customWidth="1"/>
    <col min="11277" max="11277" width="9.6640625" style="43" customWidth="1"/>
    <col min="11278" max="11278" width="3.6640625" style="43" customWidth="1"/>
    <col min="11279" max="11520" width="8.88671875" style="43"/>
    <col min="11521" max="11521" width="30.88671875" style="43" customWidth="1"/>
    <col min="11522" max="11522" width="2.44140625" style="43" customWidth="1"/>
    <col min="11523" max="11523" width="9.6640625" style="43" customWidth="1"/>
    <col min="11524" max="11524" width="8.6640625" style="43" customWidth="1"/>
    <col min="11525" max="11525" width="2.5546875" style="43" customWidth="1"/>
    <col min="11526" max="11526" width="9.6640625" style="43" customWidth="1"/>
    <col min="11527" max="11527" width="8.6640625" style="43" customWidth="1"/>
    <col min="11528" max="11528" width="2.6640625" style="43" customWidth="1"/>
    <col min="11529" max="11529" width="9.6640625" style="43" customWidth="1"/>
    <col min="11530" max="11530" width="8.6640625" style="43" customWidth="1"/>
    <col min="11531" max="11531" width="2.88671875" style="43" customWidth="1"/>
    <col min="11532" max="11532" width="9.44140625" style="43" customWidth="1"/>
    <col min="11533" max="11533" width="9.6640625" style="43" customWidth="1"/>
    <col min="11534" max="11534" width="3.6640625" style="43" customWidth="1"/>
    <col min="11535" max="11776" width="8.88671875" style="43"/>
    <col min="11777" max="11777" width="30.88671875" style="43" customWidth="1"/>
    <col min="11778" max="11778" width="2.44140625" style="43" customWidth="1"/>
    <col min="11779" max="11779" width="9.6640625" style="43" customWidth="1"/>
    <col min="11780" max="11780" width="8.6640625" style="43" customWidth="1"/>
    <col min="11781" max="11781" width="2.5546875" style="43" customWidth="1"/>
    <col min="11782" max="11782" width="9.6640625" style="43" customWidth="1"/>
    <col min="11783" max="11783" width="8.6640625" style="43" customWidth="1"/>
    <col min="11784" max="11784" width="2.6640625" style="43" customWidth="1"/>
    <col min="11785" max="11785" width="9.6640625" style="43" customWidth="1"/>
    <col min="11786" max="11786" width="8.6640625" style="43" customWidth="1"/>
    <col min="11787" max="11787" width="2.88671875" style="43" customWidth="1"/>
    <col min="11788" max="11788" width="9.44140625" style="43" customWidth="1"/>
    <col min="11789" max="11789" width="9.6640625" style="43" customWidth="1"/>
    <col min="11790" max="11790" width="3.6640625" style="43" customWidth="1"/>
    <col min="11791" max="12032" width="8.88671875" style="43"/>
    <col min="12033" max="12033" width="30.88671875" style="43" customWidth="1"/>
    <col min="12034" max="12034" width="2.44140625" style="43" customWidth="1"/>
    <col min="12035" max="12035" width="9.6640625" style="43" customWidth="1"/>
    <col min="12036" max="12036" width="8.6640625" style="43" customWidth="1"/>
    <col min="12037" max="12037" width="2.5546875" style="43" customWidth="1"/>
    <col min="12038" max="12038" width="9.6640625" style="43" customWidth="1"/>
    <col min="12039" max="12039" width="8.6640625" style="43" customWidth="1"/>
    <col min="12040" max="12040" width="2.6640625" style="43" customWidth="1"/>
    <col min="12041" max="12041" width="9.6640625" style="43" customWidth="1"/>
    <col min="12042" max="12042" width="8.6640625" style="43" customWidth="1"/>
    <col min="12043" max="12043" width="2.88671875" style="43" customWidth="1"/>
    <col min="12044" max="12044" width="9.44140625" style="43" customWidth="1"/>
    <col min="12045" max="12045" width="9.6640625" style="43" customWidth="1"/>
    <col min="12046" max="12046" width="3.6640625" style="43" customWidth="1"/>
    <col min="12047" max="12288" width="8.88671875" style="43"/>
    <col min="12289" max="12289" width="30.88671875" style="43" customWidth="1"/>
    <col min="12290" max="12290" width="2.44140625" style="43" customWidth="1"/>
    <col min="12291" max="12291" width="9.6640625" style="43" customWidth="1"/>
    <col min="12292" max="12292" width="8.6640625" style="43" customWidth="1"/>
    <col min="12293" max="12293" width="2.5546875" style="43" customWidth="1"/>
    <col min="12294" max="12294" width="9.6640625" style="43" customWidth="1"/>
    <col min="12295" max="12295" width="8.6640625" style="43" customWidth="1"/>
    <col min="12296" max="12296" width="2.6640625" style="43" customWidth="1"/>
    <col min="12297" max="12297" width="9.6640625" style="43" customWidth="1"/>
    <col min="12298" max="12298" width="8.6640625" style="43" customWidth="1"/>
    <col min="12299" max="12299" width="2.88671875" style="43" customWidth="1"/>
    <col min="12300" max="12300" width="9.44140625" style="43" customWidth="1"/>
    <col min="12301" max="12301" width="9.6640625" style="43" customWidth="1"/>
    <col min="12302" max="12302" width="3.6640625" style="43" customWidth="1"/>
    <col min="12303" max="12544" width="8.88671875" style="43"/>
    <col min="12545" max="12545" width="30.88671875" style="43" customWidth="1"/>
    <col min="12546" max="12546" width="2.44140625" style="43" customWidth="1"/>
    <col min="12547" max="12547" width="9.6640625" style="43" customWidth="1"/>
    <col min="12548" max="12548" width="8.6640625" style="43" customWidth="1"/>
    <col min="12549" max="12549" width="2.5546875" style="43" customWidth="1"/>
    <col min="12550" max="12550" width="9.6640625" style="43" customWidth="1"/>
    <col min="12551" max="12551" width="8.6640625" style="43" customWidth="1"/>
    <col min="12552" max="12552" width="2.6640625" style="43" customWidth="1"/>
    <col min="12553" max="12553" width="9.6640625" style="43" customWidth="1"/>
    <col min="12554" max="12554" width="8.6640625" style="43" customWidth="1"/>
    <col min="12555" max="12555" width="2.88671875" style="43" customWidth="1"/>
    <col min="12556" max="12556" width="9.44140625" style="43" customWidth="1"/>
    <col min="12557" max="12557" width="9.6640625" style="43" customWidth="1"/>
    <col min="12558" max="12558" width="3.6640625" style="43" customWidth="1"/>
    <col min="12559" max="12800" width="8.88671875" style="43"/>
    <col min="12801" max="12801" width="30.88671875" style="43" customWidth="1"/>
    <col min="12802" max="12802" width="2.44140625" style="43" customWidth="1"/>
    <col min="12803" max="12803" width="9.6640625" style="43" customWidth="1"/>
    <col min="12804" max="12804" width="8.6640625" style="43" customWidth="1"/>
    <col min="12805" max="12805" width="2.5546875" style="43" customWidth="1"/>
    <col min="12806" max="12806" width="9.6640625" style="43" customWidth="1"/>
    <col min="12807" max="12807" width="8.6640625" style="43" customWidth="1"/>
    <col min="12808" max="12808" width="2.6640625" style="43" customWidth="1"/>
    <col min="12809" max="12809" width="9.6640625" style="43" customWidth="1"/>
    <col min="12810" max="12810" width="8.6640625" style="43" customWidth="1"/>
    <col min="12811" max="12811" width="2.88671875" style="43" customWidth="1"/>
    <col min="12812" max="12812" width="9.44140625" style="43" customWidth="1"/>
    <col min="12813" max="12813" width="9.6640625" style="43" customWidth="1"/>
    <col min="12814" max="12814" width="3.6640625" style="43" customWidth="1"/>
    <col min="12815" max="13056" width="8.88671875" style="43"/>
    <col min="13057" max="13057" width="30.88671875" style="43" customWidth="1"/>
    <col min="13058" max="13058" width="2.44140625" style="43" customWidth="1"/>
    <col min="13059" max="13059" width="9.6640625" style="43" customWidth="1"/>
    <col min="13060" max="13060" width="8.6640625" style="43" customWidth="1"/>
    <col min="13061" max="13061" width="2.5546875" style="43" customWidth="1"/>
    <col min="13062" max="13062" width="9.6640625" style="43" customWidth="1"/>
    <col min="13063" max="13063" width="8.6640625" style="43" customWidth="1"/>
    <col min="13064" max="13064" width="2.6640625" style="43" customWidth="1"/>
    <col min="13065" max="13065" width="9.6640625" style="43" customWidth="1"/>
    <col min="13066" max="13066" width="8.6640625" style="43" customWidth="1"/>
    <col min="13067" max="13067" width="2.88671875" style="43" customWidth="1"/>
    <col min="13068" max="13068" width="9.44140625" style="43" customWidth="1"/>
    <col min="13069" max="13069" width="9.6640625" style="43" customWidth="1"/>
    <col min="13070" max="13070" width="3.6640625" style="43" customWidth="1"/>
    <col min="13071" max="13312" width="8.88671875" style="43"/>
    <col min="13313" max="13313" width="30.88671875" style="43" customWidth="1"/>
    <col min="13314" max="13314" width="2.44140625" style="43" customWidth="1"/>
    <col min="13315" max="13315" width="9.6640625" style="43" customWidth="1"/>
    <col min="13316" max="13316" width="8.6640625" style="43" customWidth="1"/>
    <col min="13317" max="13317" width="2.5546875" style="43" customWidth="1"/>
    <col min="13318" max="13318" width="9.6640625" style="43" customWidth="1"/>
    <col min="13319" max="13319" width="8.6640625" style="43" customWidth="1"/>
    <col min="13320" max="13320" width="2.6640625" style="43" customWidth="1"/>
    <col min="13321" max="13321" width="9.6640625" style="43" customWidth="1"/>
    <col min="13322" max="13322" width="8.6640625" style="43" customWidth="1"/>
    <col min="13323" max="13323" width="2.88671875" style="43" customWidth="1"/>
    <col min="13324" max="13324" width="9.44140625" style="43" customWidth="1"/>
    <col min="13325" max="13325" width="9.6640625" style="43" customWidth="1"/>
    <col min="13326" max="13326" width="3.6640625" style="43" customWidth="1"/>
    <col min="13327" max="13568" width="8.88671875" style="43"/>
    <col min="13569" max="13569" width="30.88671875" style="43" customWidth="1"/>
    <col min="13570" max="13570" width="2.44140625" style="43" customWidth="1"/>
    <col min="13571" max="13571" width="9.6640625" style="43" customWidth="1"/>
    <col min="13572" max="13572" width="8.6640625" style="43" customWidth="1"/>
    <col min="13573" max="13573" width="2.5546875" style="43" customWidth="1"/>
    <col min="13574" max="13574" width="9.6640625" style="43" customWidth="1"/>
    <col min="13575" max="13575" width="8.6640625" style="43" customWidth="1"/>
    <col min="13576" max="13576" width="2.6640625" style="43" customWidth="1"/>
    <col min="13577" max="13577" width="9.6640625" style="43" customWidth="1"/>
    <col min="13578" max="13578" width="8.6640625" style="43" customWidth="1"/>
    <col min="13579" max="13579" width="2.88671875" style="43" customWidth="1"/>
    <col min="13580" max="13580" width="9.44140625" style="43" customWidth="1"/>
    <col min="13581" max="13581" width="9.6640625" style="43" customWidth="1"/>
    <col min="13582" max="13582" width="3.6640625" style="43" customWidth="1"/>
    <col min="13583" max="13824" width="8.88671875" style="43"/>
    <col min="13825" max="13825" width="30.88671875" style="43" customWidth="1"/>
    <col min="13826" max="13826" width="2.44140625" style="43" customWidth="1"/>
    <col min="13827" max="13827" width="9.6640625" style="43" customWidth="1"/>
    <col min="13828" max="13828" width="8.6640625" style="43" customWidth="1"/>
    <col min="13829" max="13829" width="2.5546875" style="43" customWidth="1"/>
    <col min="13830" max="13830" width="9.6640625" style="43" customWidth="1"/>
    <col min="13831" max="13831" width="8.6640625" style="43" customWidth="1"/>
    <col min="13832" max="13832" width="2.6640625" style="43" customWidth="1"/>
    <col min="13833" max="13833" width="9.6640625" style="43" customWidth="1"/>
    <col min="13834" max="13834" width="8.6640625" style="43" customWidth="1"/>
    <col min="13835" max="13835" width="2.88671875" style="43" customWidth="1"/>
    <col min="13836" max="13836" width="9.44140625" style="43" customWidth="1"/>
    <col min="13837" max="13837" width="9.6640625" style="43" customWidth="1"/>
    <col min="13838" max="13838" width="3.6640625" style="43" customWidth="1"/>
    <col min="13839" max="14080" width="8.88671875" style="43"/>
    <col min="14081" max="14081" width="30.88671875" style="43" customWidth="1"/>
    <col min="14082" max="14082" width="2.44140625" style="43" customWidth="1"/>
    <col min="14083" max="14083" width="9.6640625" style="43" customWidth="1"/>
    <col min="14084" max="14084" width="8.6640625" style="43" customWidth="1"/>
    <col min="14085" max="14085" width="2.5546875" style="43" customWidth="1"/>
    <col min="14086" max="14086" width="9.6640625" style="43" customWidth="1"/>
    <col min="14087" max="14087" width="8.6640625" style="43" customWidth="1"/>
    <col min="14088" max="14088" width="2.6640625" style="43" customWidth="1"/>
    <col min="14089" max="14089" width="9.6640625" style="43" customWidth="1"/>
    <col min="14090" max="14090" width="8.6640625" style="43" customWidth="1"/>
    <col min="14091" max="14091" width="2.88671875" style="43" customWidth="1"/>
    <col min="14092" max="14092" width="9.44140625" style="43" customWidth="1"/>
    <col min="14093" max="14093" width="9.6640625" style="43" customWidth="1"/>
    <col min="14094" max="14094" width="3.6640625" style="43" customWidth="1"/>
    <col min="14095" max="14336" width="8.88671875" style="43"/>
    <col min="14337" max="14337" width="30.88671875" style="43" customWidth="1"/>
    <col min="14338" max="14338" width="2.44140625" style="43" customWidth="1"/>
    <col min="14339" max="14339" width="9.6640625" style="43" customWidth="1"/>
    <col min="14340" max="14340" width="8.6640625" style="43" customWidth="1"/>
    <col min="14341" max="14341" width="2.5546875" style="43" customWidth="1"/>
    <col min="14342" max="14342" width="9.6640625" style="43" customWidth="1"/>
    <col min="14343" max="14343" width="8.6640625" style="43" customWidth="1"/>
    <col min="14344" max="14344" width="2.6640625" style="43" customWidth="1"/>
    <col min="14345" max="14345" width="9.6640625" style="43" customWidth="1"/>
    <col min="14346" max="14346" width="8.6640625" style="43" customWidth="1"/>
    <col min="14347" max="14347" width="2.88671875" style="43" customWidth="1"/>
    <col min="14348" max="14348" width="9.44140625" style="43" customWidth="1"/>
    <col min="14349" max="14349" width="9.6640625" style="43" customWidth="1"/>
    <col min="14350" max="14350" width="3.6640625" style="43" customWidth="1"/>
    <col min="14351" max="14592" width="8.88671875" style="43"/>
    <col min="14593" max="14593" width="30.88671875" style="43" customWidth="1"/>
    <col min="14594" max="14594" width="2.44140625" style="43" customWidth="1"/>
    <col min="14595" max="14595" width="9.6640625" style="43" customWidth="1"/>
    <col min="14596" max="14596" width="8.6640625" style="43" customWidth="1"/>
    <col min="14597" max="14597" width="2.5546875" style="43" customWidth="1"/>
    <col min="14598" max="14598" width="9.6640625" style="43" customWidth="1"/>
    <col min="14599" max="14599" width="8.6640625" style="43" customWidth="1"/>
    <col min="14600" max="14600" width="2.6640625" style="43" customWidth="1"/>
    <col min="14601" max="14601" width="9.6640625" style="43" customWidth="1"/>
    <col min="14602" max="14602" width="8.6640625" style="43" customWidth="1"/>
    <col min="14603" max="14603" width="2.88671875" style="43" customWidth="1"/>
    <col min="14604" max="14604" width="9.44140625" style="43" customWidth="1"/>
    <col min="14605" max="14605" width="9.6640625" style="43" customWidth="1"/>
    <col min="14606" max="14606" width="3.6640625" style="43" customWidth="1"/>
    <col min="14607" max="14848" width="8.88671875" style="43"/>
    <col min="14849" max="14849" width="30.88671875" style="43" customWidth="1"/>
    <col min="14850" max="14850" width="2.44140625" style="43" customWidth="1"/>
    <col min="14851" max="14851" width="9.6640625" style="43" customWidth="1"/>
    <col min="14852" max="14852" width="8.6640625" style="43" customWidth="1"/>
    <col min="14853" max="14853" width="2.5546875" style="43" customWidth="1"/>
    <col min="14854" max="14854" width="9.6640625" style="43" customWidth="1"/>
    <col min="14855" max="14855" width="8.6640625" style="43" customWidth="1"/>
    <col min="14856" max="14856" width="2.6640625" style="43" customWidth="1"/>
    <col min="14857" max="14857" width="9.6640625" style="43" customWidth="1"/>
    <col min="14858" max="14858" width="8.6640625" style="43" customWidth="1"/>
    <col min="14859" max="14859" width="2.88671875" style="43" customWidth="1"/>
    <col min="14860" max="14860" width="9.44140625" style="43" customWidth="1"/>
    <col min="14861" max="14861" width="9.6640625" style="43" customWidth="1"/>
    <col min="14862" max="14862" width="3.6640625" style="43" customWidth="1"/>
    <col min="14863" max="15104" width="8.88671875" style="43"/>
    <col min="15105" max="15105" width="30.88671875" style="43" customWidth="1"/>
    <col min="15106" max="15106" width="2.44140625" style="43" customWidth="1"/>
    <col min="15107" max="15107" width="9.6640625" style="43" customWidth="1"/>
    <col min="15108" max="15108" width="8.6640625" style="43" customWidth="1"/>
    <col min="15109" max="15109" width="2.5546875" style="43" customWidth="1"/>
    <col min="15110" max="15110" width="9.6640625" style="43" customWidth="1"/>
    <col min="15111" max="15111" width="8.6640625" style="43" customWidth="1"/>
    <col min="15112" max="15112" width="2.6640625" style="43" customWidth="1"/>
    <col min="15113" max="15113" width="9.6640625" style="43" customWidth="1"/>
    <col min="15114" max="15114" width="8.6640625" style="43" customWidth="1"/>
    <col min="15115" max="15115" width="2.88671875" style="43" customWidth="1"/>
    <col min="15116" max="15116" width="9.44140625" style="43" customWidth="1"/>
    <col min="15117" max="15117" width="9.6640625" style="43" customWidth="1"/>
    <col min="15118" max="15118" width="3.6640625" style="43" customWidth="1"/>
    <col min="15119" max="15360" width="8.88671875" style="43"/>
    <col min="15361" max="15361" width="30.88671875" style="43" customWidth="1"/>
    <col min="15362" max="15362" width="2.44140625" style="43" customWidth="1"/>
    <col min="15363" max="15363" width="9.6640625" style="43" customWidth="1"/>
    <col min="15364" max="15364" width="8.6640625" style="43" customWidth="1"/>
    <col min="15365" max="15365" width="2.5546875" style="43" customWidth="1"/>
    <col min="15366" max="15366" width="9.6640625" style="43" customWidth="1"/>
    <col min="15367" max="15367" width="8.6640625" style="43" customWidth="1"/>
    <col min="15368" max="15368" width="2.6640625" style="43" customWidth="1"/>
    <col min="15369" max="15369" width="9.6640625" style="43" customWidth="1"/>
    <col min="15370" max="15370" width="8.6640625" style="43" customWidth="1"/>
    <col min="15371" max="15371" width="2.88671875" style="43" customWidth="1"/>
    <col min="15372" max="15372" width="9.44140625" style="43" customWidth="1"/>
    <col min="15373" max="15373" width="9.6640625" style="43" customWidth="1"/>
    <col min="15374" max="15374" width="3.6640625" style="43" customWidth="1"/>
    <col min="15375" max="15616" width="8.88671875" style="43"/>
    <col min="15617" max="15617" width="30.88671875" style="43" customWidth="1"/>
    <col min="15618" max="15618" width="2.44140625" style="43" customWidth="1"/>
    <col min="15619" max="15619" width="9.6640625" style="43" customWidth="1"/>
    <col min="15620" max="15620" width="8.6640625" style="43" customWidth="1"/>
    <col min="15621" max="15621" width="2.5546875" style="43" customWidth="1"/>
    <col min="15622" max="15622" width="9.6640625" style="43" customWidth="1"/>
    <col min="15623" max="15623" width="8.6640625" style="43" customWidth="1"/>
    <col min="15624" max="15624" width="2.6640625" style="43" customWidth="1"/>
    <col min="15625" max="15625" width="9.6640625" style="43" customWidth="1"/>
    <col min="15626" max="15626" width="8.6640625" style="43" customWidth="1"/>
    <col min="15627" max="15627" width="2.88671875" style="43" customWidth="1"/>
    <col min="15628" max="15628" width="9.44140625" style="43" customWidth="1"/>
    <col min="15629" max="15629" width="9.6640625" style="43" customWidth="1"/>
    <col min="15630" max="15630" width="3.6640625" style="43" customWidth="1"/>
    <col min="15631" max="15872" width="8.88671875" style="43"/>
    <col min="15873" max="15873" width="30.88671875" style="43" customWidth="1"/>
    <col min="15874" max="15874" width="2.44140625" style="43" customWidth="1"/>
    <col min="15875" max="15875" width="9.6640625" style="43" customWidth="1"/>
    <col min="15876" max="15876" width="8.6640625" style="43" customWidth="1"/>
    <col min="15877" max="15877" width="2.5546875" style="43" customWidth="1"/>
    <col min="15878" max="15878" width="9.6640625" style="43" customWidth="1"/>
    <col min="15879" max="15879" width="8.6640625" style="43" customWidth="1"/>
    <col min="15880" max="15880" width="2.6640625" style="43" customWidth="1"/>
    <col min="15881" max="15881" width="9.6640625" style="43" customWidth="1"/>
    <col min="15882" max="15882" width="8.6640625" style="43" customWidth="1"/>
    <col min="15883" max="15883" width="2.88671875" style="43" customWidth="1"/>
    <col min="15884" max="15884" width="9.44140625" style="43" customWidth="1"/>
    <col min="15885" max="15885" width="9.6640625" style="43" customWidth="1"/>
    <col min="15886" max="15886" width="3.6640625" style="43" customWidth="1"/>
    <col min="15887" max="16128" width="8.88671875" style="43"/>
    <col min="16129" max="16129" width="30.88671875" style="43" customWidth="1"/>
    <col min="16130" max="16130" width="2.44140625" style="43" customWidth="1"/>
    <col min="16131" max="16131" width="9.6640625" style="43" customWidth="1"/>
    <col min="16132" max="16132" width="8.6640625" style="43" customWidth="1"/>
    <col min="16133" max="16133" width="2.5546875" style="43" customWidth="1"/>
    <col min="16134" max="16134" width="9.6640625" style="43" customWidth="1"/>
    <col min="16135" max="16135" width="8.6640625" style="43" customWidth="1"/>
    <col min="16136" max="16136" width="2.6640625" style="43" customWidth="1"/>
    <col min="16137" max="16137" width="9.6640625" style="43" customWidth="1"/>
    <col min="16138" max="16138" width="8.6640625" style="43" customWidth="1"/>
    <col min="16139" max="16139" width="2.88671875" style="43" customWidth="1"/>
    <col min="16140" max="16140" width="9.44140625" style="43" customWidth="1"/>
    <col min="16141" max="16141" width="9.6640625" style="43" customWidth="1"/>
    <col min="16142" max="16142" width="3.6640625" style="43" customWidth="1"/>
    <col min="16143" max="16384" width="8.88671875" style="43"/>
  </cols>
  <sheetData>
    <row r="1" spans="1:14">
      <c r="A1" s="54" t="s">
        <v>127</v>
      </c>
    </row>
    <row r="2" spans="1:14">
      <c r="A2" s="54" t="s">
        <v>128</v>
      </c>
    </row>
    <row r="3" spans="1:14" ht="6.9" customHeight="1"/>
    <row r="4" spans="1:14">
      <c r="A4" s="14" t="s">
        <v>387</v>
      </c>
    </row>
    <row r="5" spans="1:14" ht="7.5" customHeight="1" thickBot="1"/>
    <row r="6" spans="1:14" ht="6.9" customHeight="1">
      <c r="A6" s="56"/>
      <c r="B6" s="45"/>
      <c r="C6" s="61"/>
      <c r="D6" s="56"/>
      <c r="E6" s="56"/>
      <c r="F6" s="61"/>
      <c r="G6" s="61"/>
      <c r="H6" s="61"/>
      <c r="I6" s="61"/>
      <c r="J6" s="61"/>
      <c r="K6" s="61"/>
      <c r="L6" s="61"/>
      <c r="M6" s="61"/>
    </row>
    <row r="7" spans="1:14" ht="15.6">
      <c r="C7" s="179" t="s">
        <v>129</v>
      </c>
      <c r="D7" s="179"/>
      <c r="E7" s="179"/>
      <c r="F7" s="179"/>
      <c r="G7" s="179"/>
      <c r="H7" s="179"/>
      <c r="I7" s="179"/>
      <c r="J7" s="179"/>
      <c r="K7" s="179"/>
      <c r="L7" s="179"/>
      <c r="M7" s="179"/>
      <c r="N7" s="16"/>
    </row>
    <row r="8" spans="1:14">
      <c r="A8" s="17" t="s">
        <v>130</v>
      </c>
      <c r="C8" s="180" t="s">
        <v>131</v>
      </c>
      <c r="D8" s="180"/>
      <c r="F8" s="181" t="s">
        <v>132</v>
      </c>
      <c r="G8" s="181"/>
      <c r="H8" s="18"/>
      <c r="I8" s="181" t="s">
        <v>133</v>
      </c>
      <c r="J8" s="181"/>
      <c r="K8" s="18"/>
      <c r="L8" s="181" t="s">
        <v>134</v>
      </c>
      <c r="M8" s="181"/>
      <c r="N8" s="16"/>
    </row>
    <row r="9" spans="1:14">
      <c r="C9" s="19" t="s">
        <v>135</v>
      </c>
      <c r="D9" s="20" t="s">
        <v>136</v>
      </c>
      <c r="F9" s="20" t="s">
        <v>135</v>
      </c>
      <c r="G9" s="20" t="s">
        <v>136</v>
      </c>
      <c r="I9" s="20" t="s">
        <v>135</v>
      </c>
      <c r="J9" s="20" t="s">
        <v>136</v>
      </c>
      <c r="L9" s="20" t="s">
        <v>135</v>
      </c>
      <c r="M9" s="20" t="s">
        <v>136</v>
      </c>
      <c r="N9" s="21"/>
    </row>
    <row r="10" spans="1:14" ht="6.9" customHeight="1" thickBot="1">
      <c r="A10" s="59"/>
      <c r="B10" s="48"/>
      <c r="C10" s="64"/>
      <c r="D10" s="59"/>
      <c r="E10" s="59"/>
      <c r="F10" s="64"/>
      <c r="G10" s="64"/>
      <c r="H10" s="64"/>
      <c r="I10" s="64"/>
      <c r="J10" s="64"/>
      <c r="K10" s="64"/>
      <c r="L10" s="64"/>
      <c r="M10" s="64"/>
    </row>
    <row r="12" spans="1:14">
      <c r="A12" s="17" t="s">
        <v>20</v>
      </c>
      <c r="C12" s="55">
        <f>IF($A12&lt;&gt;0,F12+I12+L12,"")</f>
        <v>193.625</v>
      </c>
      <c r="D12" s="65">
        <f>IF($A12&lt;&gt;0,G12+J12+M12,"")</f>
        <v>100</v>
      </c>
      <c r="F12" s="55">
        <f>SUM(F14+F32)</f>
        <v>48.5</v>
      </c>
      <c r="G12" s="55">
        <f>IF($A12&lt;&gt;0,F12/$C12*100,"")</f>
        <v>25.048418334409295</v>
      </c>
      <c r="I12" s="55">
        <f>SUM(I14+I32)</f>
        <v>96.375</v>
      </c>
      <c r="J12" s="55">
        <f>IF($A12&lt;&gt;0,I12/$C12*100,"")</f>
        <v>49.774047772756617</v>
      </c>
      <c r="L12" s="55">
        <f>SUM(L14+L32)</f>
        <v>48.75</v>
      </c>
      <c r="M12" s="55">
        <f>IF($A12&lt;&gt;0,L12/$C12*100,"")</f>
        <v>25.177533892834088</v>
      </c>
    </row>
    <row r="13" spans="1:14">
      <c r="C13" s="55" t="str">
        <f>IF($A13&lt;&gt;0,F13+I13+L13,"")</f>
        <v/>
      </c>
      <c r="D13" s="65" t="str">
        <f>IF($A13&lt;&gt;0,G13+J13+M13,"")</f>
        <v/>
      </c>
      <c r="G13" s="55" t="str">
        <f>IF($A13&lt;&gt;0,F13/$C13*100,"")</f>
        <v/>
      </c>
      <c r="J13" s="55" t="str">
        <f>IF($A13&lt;&gt;0,I13/$C13*100,"")</f>
        <v/>
      </c>
      <c r="L13" s="55" t="s">
        <v>137</v>
      </c>
      <c r="M13" s="55" t="str">
        <f>IF($A13&lt;&gt;0,L13/$C13*100,"")</f>
        <v/>
      </c>
    </row>
    <row r="14" spans="1:14">
      <c r="A14" s="17" t="s">
        <v>275</v>
      </c>
      <c r="C14" s="55">
        <f t="shared" ref="C14:D31" si="0">IF($A14&lt;&gt;0,F14+I14+L14,"")</f>
        <v>174.625</v>
      </c>
      <c r="D14" s="65">
        <f t="shared" si="0"/>
        <v>100</v>
      </c>
      <c r="F14" s="55">
        <f>F16+F23</f>
        <v>37.25</v>
      </c>
      <c r="G14" s="55">
        <f t="shared" ref="G14:G38" si="1">IF($A14&lt;&gt;0,F14/$C14*100,"")</f>
        <v>21.33142448103078</v>
      </c>
      <c r="I14" s="55">
        <f>I16+I23</f>
        <v>93.375</v>
      </c>
      <c r="J14" s="55">
        <f t="shared" ref="J14:J38" si="2">IF($A14&lt;&gt;0,I14/$C14*100,"")</f>
        <v>53.471725125268435</v>
      </c>
      <c r="L14" s="55">
        <f>L16+L23</f>
        <v>44</v>
      </c>
      <c r="M14" s="55">
        <f t="shared" ref="M14:M38" si="3">IF($A14&lt;&gt;0,L14/$C14*100,"")</f>
        <v>25.196850393700785</v>
      </c>
    </row>
    <row r="15" spans="1:14">
      <c r="C15" s="55" t="str">
        <f t="shared" si="0"/>
        <v/>
      </c>
      <c r="D15" s="65" t="str">
        <f t="shared" si="0"/>
        <v/>
      </c>
      <c r="G15" s="55" t="str">
        <f t="shared" si="1"/>
        <v/>
      </c>
      <c r="J15" s="55" t="str">
        <f t="shared" si="2"/>
        <v/>
      </c>
      <c r="L15" s="55" t="s">
        <v>137</v>
      </c>
      <c r="M15" s="55" t="str">
        <f t="shared" si="3"/>
        <v/>
      </c>
    </row>
    <row r="16" spans="1:14">
      <c r="A16" s="54" t="s">
        <v>185</v>
      </c>
      <c r="C16" s="55">
        <f t="shared" si="0"/>
        <v>118.75</v>
      </c>
      <c r="D16" s="65">
        <f t="shared" si="0"/>
        <v>100</v>
      </c>
      <c r="F16" s="55">
        <f>SUM(F18:F21)</f>
        <v>0</v>
      </c>
      <c r="G16" s="55">
        <f t="shared" si="1"/>
        <v>0</v>
      </c>
      <c r="I16" s="55">
        <f>SUM(I18:I21)</f>
        <v>86.5</v>
      </c>
      <c r="J16" s="55">
        <f t="shared" si="2"/>
        <v>72.84210526315789</v>
      </c>
      <c r="L16" s="55">
        <f>SUM(L18:L21)</f>
        <v>32.25</v>
      </c>
      <c r="M16" s="55">
        <f t="shared" si="3"/>
        <v>27.157894736842103</v>
      </c>
    </row>
    <row r="17" spans="1:13">
      <c r="C17" s="55" t="str">
        <f t="shared" si="0"/>
        <v/>
      </c>
      <c r="D17" s="65" t="str">
        <f t="shared" si="0"/>
        <v/>
      </c>
      <c r="G17" s="55" t="str">
        <f t="shared" si="1"/>
        <v/>
      </c>
      <c r="J17" s="55" t="str">
        <f t="shared" si="2"/>
        <v/>
      </c>
      <c r="L17" s="55" t="s">
        <v>137</v>
      </c>
      <c r="M17" s="55" t="str">
        <f t="shared" si="3"/>
        <v/>
      </c>
    </row>
    <row r="18" spans="1:13">
      <c r="A18" s="24" t="s">
        <v>186</v>
      </c>
      <c r="C18" s="55">
        <f t="shared" si="0"/>
        <v>20.5</v>
      </c>
      <c r="D18" s="65">
        <f t="shared" si="0"/>
        <v>100</v>
      </c>
      <c r="F18" s="23">
        <v>0</v>
      </c>
      <c r="G18" s="55">
        <f t="shared" si="1"/>
        <v>0</v>
      </c>
      <c r="H18" s="23"/>
      <c r="I18" s="23">
        <v>11</v>
      </c>
      <c r="J18" s="55">
        <f t="shared" si="2"/>
        <v>53.658536585365859</v>
      </c>
      <c r="K18" s="23"/>
      <c r="L18" s="55">
        <v>9.5</v>
      </c>
      <c r="M18" s="55">
        <f t="shared" si="3"/>
        <v>46.341463414634148</v>
      </c>
    </row>
    <row r="19" spans="1:13">
      <c r="A19" s="24" t="s">
        <v>187</v>
      </c>
      <c r="C19" s="55">
        <f t="shared" si="0"/>
        <v>30</v>
      </c>
      <c r="D19" s="65">
        <f t="shared" si="0"/>
        <v>100.00000000000001</v>
      </c>
      <c r="F19" s="23">
        <v>0</v>
      </c>
      <c r="G19" s="55">
        <f t="shared" si="1"/>
        <v>0</v>
      </c>
      <c r="H19" s="23"/>
      <c r="I19" s="23">
        <v>21.25</v>
      </c>
      <c r="J19" s="55">
        <f t="shared" si="2"/>
        <v>70.833333333333343</v>
      </c>
      <c r="K19" s="23"/>
      <c r="L19" s="55">
        <v>8.75</v>
      </c>
      <c r="M19" s="55">
        <f t="shared" si="3"/>
        <v>29.166666666666668</v>
      </c>
    </row>
    <row r="20" spans="1:13">
      <c r="A20" s="24" t="s">
        <v>188</v>
      </c>
      <c r="C20" s="55">
        <f t="shared" si="0"/>
        <v>39</v>
      </c>
      <c r="D20" s="65">
        <f t="shared" si="0"/>
        <v>100</v>
      </c>
      <c r="F20" s="23">
        <v>0</v>
      </c>
      <c r="G20" s="55">
        <f t="shared" si="1"/>
        <v>0</v>
      </c>
      <c r="H20" s="23"/>
      <c r="I20" s="23">
        <v>36</v>
      </c>
      <c r="J20" s="55">
        <f t="shared" si="2"/>
        <v>92.307692307692307</v>
      </c>
      <c r="K20" s="23"/>
      <c r="L20" s="55">
        <v>3</v>
      </c>
      <c r="M20" s="55">
        <f t="shared" si="3"/>
        <v>7.6923076923076925</v>
      </c>
    </row>
    <row r="21" spans="1:13">
      <c r="A21" s="24" t="s">
        <v>189</v>
      </c>
      <c r="C21" s="55">
        <f t="shared" si="0"/>
        <v>29.25</v>
      </c>
      <c r="D21" s="65">
        <f t="shared" si="0"/>
        <v>100</v>
      </c>
      <c r="F21" s="23">
        <v>0</v>
      </c>
      <c r="G21" s="55">
        <f t="shared" si="1"/>
        <v>0</v>
      </c>
      <c r="H21" s="23"/>
      <c r="I21" s="23">
        <v>18.25</v>
      </c>
      <c r="J21" s="55">
        <f t="shared" si="2"/>
        <v>62.393162393162392</v>
      </c>
      <c r="K21" s="23"/>
      <c r="L21" s="55">
        <v>11</v>
      </c>
      <c r="M21" s="55">
        <f t="shared" si="3"/>
        <v>37.606837606837608</v>
      </c>
    </row>
    <row r="22" spans="1:13">
      <c r="A22" s="24"/>
      <c r="C22" s="55" t="str">
        <f t="shared" si="0"/>
        <v/>
      </c>
      <c r="D22" s="65" t="str">
        <f t="shared" si="0"/>
        <v/>
      </c>
      <c r="G22" s="55" t="str">
        <f t="shared" si="1"/>
        <v/>
      </c>
      <c r="J22" s="55" t="str">
        <f t="shared" si="2"/>
        <v/>
      </c>
      <c r="L22" s="55" t="s">
        <v>137</v>
      </c>
      <c r="M22" s="55" t="str">
        <f t="shared" si="3"/>
        <v/>
      </c>
    </row>
    <row r="23" spans="1:13">
      <c r="A23" s="14" t="s">
        <v>190</v>
      </c>
      <c r="C23" s="55">
        <f t="shared" si="0"/>
        <v>55.875</v>
      </c>
      <c r="D23" s="65">
        <f t="shared" si="0"/>
        <v>99.999999999999986</v>
      </c>
      <c r="F23" s="55">
        <f>SUM(F25:F30)</f>
        <v>37.25</v>
      </c>
      <c r="G23" s="55">
        <f t="shared" si="1"/>
        <v>66.666666666666657</v>
      </c>
      <c r="I23" s="55">
        <f>SUM(I25:I30)</f>
        <v>6.875</v>
      </c>
      <c r="J23" s="55">
        <f t="shared" si="2"/>
        <v>12.304250559284116</v>
      </c>
      <c r="L23" s="55">
        <f>SUM(L25:L30)</f>
        <v>11.75</v>
      </c>
      <c r="M23" s="55">
        <f t="shared" si="3"/>
        <v>21.029082774049218</v>
      </c>
    </row>
    <row r="24" spans="1:13">
      <c r="A24" s="14"/>
      <c r="C24" s="55" t="str">
        <f t="shared" si="0"/>
        <v/>
      </c>
      <c r="D24" s="65" t="str">
        <f t="shared" si="0"/>
        <v/>
      </c>
      <c r="G24" s="55" t="str">
        <f t="shared" si="1"/>
        <v/>
      </c>
      <c r="J24" s="55" t="str">
        <f t="shared" si="2"/>
        <v/>
      </c>
      <c r="L24" s="55" t="s">
        <v>137</v>
      </c>
      <c r="M24" s="55" t="str">
        <f t="shared" si="3"/>
        <v/>
      </c>
    </row>
    <row r="25" spans="1:13" hidden="1">
      <c r="A25" s="24" t="s">
        <v>191</v>
      </c>
      <c r="C25" s="55">
        <f t="shared" si="0"/>
        <v>0</v>
      </c>
      <c r="D25" s="65" t="e">
        <f t="shared" si="0"/>
        <v>#DIV/0!</v>
      </c>
      <c r="F25" s="23">
        <v>0</v>
      </c>
      <c r="G25" s="55" t="e">
        <f t="shared" si="1"/>
        <v>#DIV/0!</v>
      </c>
      <c r="H25" s="23"/>
      <c r="I25" s="23">
        <v>0</v>
      </c>
      <c r="J25" s="55" t="e">
        <f t="shared" si="2"/>
        <v>#DIV/0!</v>
      </c>
      <c r="K25" s="23"/>
      <c r="L25" s="55">
        <v>0</v>
      </c>
      <c r="M25" s="55" t="e">
        <f t="shared" si="3"/>
        <v>#DIV/0!</v>
      </c>
    </row>
    <row r="26" spans="1:13">
      <c r="A26" s="14" t="s">
        <v>192</v>
      </c>
      <c r="C26" s="55">
        <f t="shared" si="0"/>
        <v>1.25</v>
      </c>
      <c r="D26" s="65">
        <f t="shared" si="0"/>
        <v>100</v>
      </c>
      <c r="F26" s="23">
        <v>0</v>
      </c>
      <c r="G26" s="55">
        <f t="shared" si="1"/>
        <v>0</v>
      </c>
      <c r="H26" s="23"/>
      <c r="I26" s="23">
        <v>1</v>
      </c>
      <c r="J26" s="55">
        <f t="shared" si="2"/>
        <v>80</v>
      </c>
      <c r="K26" s="23"/>
      <c r="L26" s="55">
        <v>0.25</v>
      </c>
      <c r="M26" s="55">
        <f t="shared" si="3"/>
        <v>20</v>
      </c>
    </row>
    <row r="27" spans="1:13" hidden="1">
      <c r="A27" s="24" t="s">
        <v>193</v>
      </c>
      <c r="C27" s="55">
        <f t="shared" si="0"/>
        <v>0</v>
      </c>
      <c r="D27" s="65" t="e">
        <f t="shared" si="0"/>
        <v>#DIV/0!</v>
      </c>
      <c r="F27" s="23">
        <v>0</v>
      </c>
      <c r="G27" s="55" t="e">
        <f t="shared" si="1"/>
        <v>#DIV/0!</v>
      </c>
      <c r="H27" s="23"/>
      <c r="I27" s="23">
        <v>0</v>
      </c>
      <c r="J27" s="55" t="e">
        <f t="shared" si="2"/>
        <v>#DIV/0!</v>
      </c>
      <c r="K27" s="23"/>
      <c r="L27" s="55">
        <v>0</v>
      </c>
      <c r="M27" s="55" t="e">
        <f t="shared" si="3"/>
        <v>#DIV/0!</v>
      </c>
    </row>
    <row r="28" spans="1:13">
      <c r="A28" s="14" t="s">
        <v>194</v>
      </c>
      <c r="C28" s="55">
        <f t="shared" si="0"/>
        <v>39.5</v>
      </c>
      <c r="D28" s="65">
        <f t="shared" si="0"/>
        <v>100</v>
      </c>
      <c r="F28" s="23">
        <v>36.25</v>
      </c>
      <c r="G28" s="55">
        <f t="shared" si="1"/>
        <v>91.77215189873418</v>
      </c>
      <c r="H28" s="23"/>
      <c r="I28" s="23">
        <v>2.25</v>
      </c>
      <c r="J28" s="55">
        <f t="shared" si="2"/>
        <v>5.6962025316455698</v>
      </c>
      <c r="K28" s="23"/>
      <c r="L28" s="55">
        <v>1</v>
      </c>
      <c r="M28" s="55">
        <f t="shared" si="3"/>
        <v>2.5316455696202533</v>
      </c>
    </row>
    <row r="29" spans="1:13" hidden="1">
      <c r="A29" s="14" t="s">
        <v>195</v>
      </c>
      <c r="C29" s="55">
        <f t="shared" si="0"/>
        <v>0</v>
      </c>
      <c r="D29" s="65" t="e">
        <f t="shared" si="0"/>
        <v>#DIV/0!</v>
      </c>
      <c r="F29" s="23">
        <v>0</v>
      </c>
      <c r="G29" s="55" t="e">
        <f t="shared" si="1"/>
        <v>#DIV/0!</v>
      </c>
      <c r="H29" s="23"/>
      <c r="I29" s="23">
        <v>0</v>
      </c>
      <c r="J29" s="55" t="e">
        <f t="shared" si="2"/>
        <v>#DIV/0!</v>
      </c>
      <c r="K29" s="23"/>
      <c r="L29" s="55">
        <v>0</v>
      </c>
      <c r="M29" s="55" t="e">
        <f t="shared" si="3"/>
        <v>#DIV/0!</v>
      </c>
    </row>
    <row r="30" spans="1:13">
      <c r="A30" s="14" t="s">
        <v>196</v>
      </c>
      <c r="C30" s="55">
        <f t="shared" si="0"/>
        <v>15.125</v>
      </c>
      <c r="D30" s="65">
        <f t="shared" si="0"/>
        <v>100</v>
      </c>
      <c r="F30" s="23">
        <v>1</v>
      </c>
      <c r="G30" s="55">
        <f t="shared" si="1"/>
        <v>6.6115702479338845</v>
      </c>
      <c r="H30" s="23"/>
      <c r="I30" s="23">
        <v>3.625</v>
      </c>
      <c r="J30" s="55">
        <f t="shared" si="2"/>
        <v>23.966942148760332</v>
      </c>
      <c r="K30" s="23"/>
      <c r="L30" s="55">
        <v>10.5</v>
      </c>
      <c r="M30" s="55">
        <f t="shared" si="3"/>
        <v>69.421487603305792</v>
      </c>
    </row>
    <row r="31" spans="1:13">
      <c r="A31" s="14"/>
      <c r="C31" s="55" t="str">
        <f t="shared" si="0"/>
        <v/>
      </c>
      <c r="D31" s="65" t="str">
        <f t="shared" si="0"/>
        <v/>
      </c>
      <c r="G31" s="55" t="str">
        <f t="shared" si="1"/>
        <v/>
      </c>
      <c r="J31" s="55" t="str">
        <f t="shared" si="2"/>
        <v/>
      </c>
      <c r="L31" s="55" t="s">
        <v>137</v>
      </c>
      <c r="M31" s="55" t="str">
        <f t="shared" si="3"/>
        <v/>
      </c>
    </row>
    <row r="32" spans="1:13">
      <c r="A32" s="17" t="s">
        <v>197</v>
      </c>
      <c r="C32" s="55">
        <f t="shared" ref="C32:D38" si="4">IF($A32&lt;&gt;0,F32+I32+L32,"")</f>
        <v>19</v>
      </c>
      <c r="D32" s="65">
        <f t="shared" si="4"/>
        <v>99.999999999999986</v>
      </c>
      <c r="F32" s="55">
        <f>SUM(F34:F38)</f>
        <v>11.25</v>
      </c>
      <c r="G32" s="55">
        <f t="shared" si="1"/>
        <v>59.210526315789465</v>
      </c>
      <c r="I32" s="55">
        <f>SUM(I34:I38)</f>
        <v>3</v>
      </c>
      <c r="J32" s="55">
        <f t="shared" si="2"/>
        <v>15.789473684210526</v>
      </c>
      <c r="L32" s="55">
        <f>SUM(L34:L38)</f>
        <v>4.75</v>
      </c>
      <c r="M32" s="55">
        <f t="shared" si="3"/>
        <v>25</v>
      </c>
    </row>
    <row r="33" spans="1:13">
      <c r="C33" s="55" t="str">
        <f t="shared" si="4"/>
        <v/>
      </c>
      <c r="D33" s="65" t="str">
        <f t="shared" si="4"/>
        <v/>
      </c>
      <c r="G33" s="55" t="str">
        <f t="shared" si="1"/>
        <v/>
      </c>
      <c r="J33" s="55" t="str">
        <f t="shared" si="2"/>
        <v/>
      </c>
      <c r="L33" s="55" t="s">
        <v>137</v>
      </c>
      <c r="M33" s="55" t="str">
        <f t="shared" si="3"/>
        <v/>
      </c>
    </row>
    <row r="34" spans="1:13">
      <c r="A34" s="24" t="s">
        <v>198</v>
      </c>
      <c r="C34" s="55">
        <f t="shared" si="4"/>
        <v>6.25</v>
      </c>
      <c r="D34" s="65">
        <f t="shared" si="4"/>
        <v>100</v>
      </c>
      <c r="F34" s="71">
        <v>1</v>
      </c>
      <c r="G34" s="55">
        <f t="shared" si="1"/>
        <v>16</v>
      </c>
      <c r="H34" s="23"/>
      <c r="I34" s="23">
        <v>3</v>
      </c>
      <c r="J34" s="55">
        <f t="shared" si="2"/>
        <v>48</v>
      </c>
      <c r="K34" s="23"/>
      <c r="L34" s="55">
        <v>2.25</v>
      </c>
      <c r="M34" s="55">
        <f t="shared" si="3"/>
        <v>36</v>
      </c>
    </row>
    <row r="35" spans="1:13">
      <c r="A35" s="24" t="s">
        <v>199</v>
      </c>
      <c r="C35" s="55">
        <f t="shared" si="4"/>
        <v>4.75</v>
      </c>
      <c r="D35" s="65">
        <f t="shared" si="4"/>
        <v>100</v>
      </c>
      <c r="F35" s="23">
        <v>4.75</v>
      </c>
      <c r="G35" s="55">
        <f t="shared" si="1"/>
        <v>100</v>
      </c>
      <c r="H35" s="23"/>
      <c r="I35" s="23">
        <v>0</v>
      </c>
      <c r="J35" s="55">
        <f t="shared" si="2"/>
        <v>0</v>
      </c>
      <c r="K35" s="23"/>
      <c r="L35" s="55">
        <v>0</v>
      </c>
      <c r="M35" s="55">
        <f t="shared" si="3"/>
        <v>0</v>
      </c>
    </row>
    <row r="36" spans="1:13">
      <c r="A36" s="24" t="s">
        <v>200</v>
      </c>
      <c r="C36" s="55">
        <f t="shared" si="4"/>
        <v>2</v>
      </c>
      <c r="D36" s="65">
        <f t="shared" si="4"/>
        <v>100</v>
      </c>
      <c r="F36" s="71">
        <v>0.5</v>
      </c>
      <c r="G36" s="55">
        <f t="shared" si="1"/>
        <v>25</v>
      </c>
      <c r="H36" s="23"/>
      <c r="I36" s="23">
        <v>0</v>
      </c>
      <c r="J36" s="55">
        <f t="shared" si="2"/>
        <v>0</v>
      </c>
      <c r="K36" s="23"/>
      <c r="L36" s="55">
        <v>1.5</v>
      </c>
      <c r="M36" s="55">
        <f t="shared" si="3"/>
        <v>75</v>
      </c>
    </row>
    <row r="37" spans="1:13">
      <c r="A37" s="24" t="s">
        <v>201</v>
      </c>
      <c r="C37" s="55">
        <f t="shared" si="4"/>
        <v>1</v>
      </c>
      <c r="D37" s="65">
        <f t="shared" si="4"/>
        <v>100</v>
      </c>
      <c r="F37" s="23">
        <v>0</v>
      </c>
      <c r="G37" s="55">
        <f t="shared" si="1"/>
        <v>0</v>
      </c>
      <c r="H37" s="23"/>
      <c r="I37" s="23">
        <v>0</v>
      </c>
      <c r="J37" s="55">
        <f t="shared" si="2"/>
        <v>0</v>
      </c>
      <c r="K37" s="23"/>
      <c r="L37" s="55">
        <v>1</v>
      </c>
      <c r="M37" s="55">
        <f t="shared" si="3"/>
        <v>100</v>
      </c>
    </row>
    <row r="38" spans="1:13">
      <c r="A38" s="24" t="s">
        <v>202</v>
      </c>
      <c r="C38" s="55">
        <f t="shared" si="4"/>
        <v>5</v>
      </c>
      <c r="D38" s="65">
        <f t="shared" si="4"/>
        <v>100</v>
      </c>
      <c r="F38" s="55">
        <v>5</v>
      </c>
      <c r="G38" s="55">
        <f t="shared" si="1"/>
        <v>100</v>
      </c>
      <c r="I38" s="55">
        <v>0</v>
      </c>
      <c r="J38" s="55">
        <f t="shared" si="2"/>
        <v>0</v>
      </c>
      <c r="L38" s="55">
        <v>0</v>
      </c>
      <c r="M38" s="55">
        <f t="shared" si="3"/>
        <v>0</v>
      </c>
    </row>
    <row r="39" spans="1:13" ht="13.8" thickBot="1">
      <c r="A39" s="59"/>
      <c r="B39" s="48"/>
      <c r="C39" s="64"/>
      <c r="D39" s="59"/>
      <c r="E39" s="59"/>
      <c r="F39" s="64"/>
      <c r="G39" s="64"/>
      <c r="H39" s="64"/>
      <c r="I39" s="64"/>
      <c r="J39" s="64"/>
      <c r="K39" s="64"/>
      <c r="L39" s="64"/>
      <c r="M39" s="64"/>
    </row>
    <row r="40" spans="1:13" ht="6.9" customHeight="1"/>
    <row r="41" spans="1:13" ht="13.5" customHeight="1">
      <c r="A41" s="25" t="s">
        <v>393</v>
      </c>
    </row>
    <row r="42" spans="1:13" ht="4.5" customHeight="1">
      <c r="A42" s="25" t="s">
        <v>203</v>
      </c>
    </row>
    <row r="43" spans="1:13">
      <c r="A43" s="14" t="s">
        <v>251</v>
      </c>
    </row>
    <row r="44" spans="1:13">
      <c r="A44" s="54" t="s">
        <v>204</v>
      </c>
    </row>
    <row r="46" spans="1:13">
      <c r="A46" s="72"/>
    </row>
  </sheetData>
  <mergeCells count="5">
    <mergeCell ref="C7:M7"/>
    <mergeCell ref="C8:D8"/>
    <mergeCell ref="F8:G8"/>
    <mergeCell ref="I8:J8"/>
    <mergeCell ref="L8:M8"/>
  </mergeCells>
  <conditionalFormatting sqref="A1:XFD1048576">
    <cfRule type="cellIs" dxfId="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K4"/>
  <sheetViews>
    <sheetView workbookViewId="0">
      <selection activeCell="J19" sqref="J19"/>
    </sheetView>
  </sheetViews>
  <sheetFormatPr baseColWidth="10" defaultRowHeight="14.4"/>
  <sheetData>
    <row r="2" spans="2:11" ht="22.8">
      <c r="J2" s="107"/>
    </row>
    <row r="3" spans="2:11" ht="22.8">
      <c r="B3" t="s">
        <v>133</v>
      </c>
      <c r="C3" t="s">
        <v>134</v>
      </c>
      <c r="D3" t="s">
        <v>132</v>
      </c>
      <c r="H3" s="27"/>
    </row>
    <row r="4" spans="2:11" ht="22.8">
      <c r="B4" s="169">
        <v>96.38</v>
      </c>
      <c r="C4" s="165">
        <v>48.75</v>
      </c>
      <c r="D4" s="165">
        <v>48.5</v>
      </c>
      <c r="H4" s="28"/>
      <c r="K4" s="29"/>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workbookViewId="0"/>
  </sheetViews>
  <sheetFormatPr baseColWidth="10" defaultColWidth="8.88671875" defaultRowHeight="14.4"/>
  <cols>
    <col min="1" max="1" width="35.6640625" customWidth="1"/>
    <col min="2" max="2" width="2.6640625" customWidth="1"/>
    <col min="3" max="4" width="0" hidden="1" customWidth="1"/>
    <col min="5" max="5" width="2.88671875" hidden="1" customWidth="1"/>
    <col min="8" max="8" width="3" customWidth="1"/>
    <col min="11" max="11" width="3.109375" customWidth="1"/>
    <col min="14" max="14" width="3" customWidth="1"/>
    <col min="17" max="17" width="3" customWidth="1"/>
    <col min="20" max="20" width="2.5546875" customWidth="1"/>
    <col min="257" max="257" width="35.6640625" customWidth="1"/>
    <col min="258" max="258" width="2.6640625" customWidth="1"/>
    <col min="259" max="261" width="0" hidden="1" customWidth="1"/>
    <col min="264" max="264" width="3" customWidth="1"/>
    <col min="267" max="267" width="3.109375" customWidth="1"/>
    <col min="270" max="270" width="3" customWidth="1"/>
    <col min="273" max="273" width="3" customWidth="1"/>
    <col min="276" max="276" width="2.5546875" customWidth="1"/>
    <col min="513" max="513" width="35.6640625" customWidth="1"/>
    <col min="514" max="514" width="2.6640625" customWidth="1"/>
    <col min="515" max="517" width="0" hidden="1" customWidth="1"/>
    <col min="520" max="520" width="3" customWidth="1"/>
    <col min="523" max="523" width="3.109375" customWidth="1"/>
    <col min="526" max="526" width="3" customWidth="1"/>
    <col min="529" max="529" width="3" customWidth="1"/>
    <col min="532" max="532" width="2.5546875" customWidth="1"/>
    <col min="769" max="769" width="35.6640625" customWidth="1"/>
    <col min="770" max="770" width="2.6640625" customWidth="1"/>
    <col min="771" max="773" width="0" hidden="1" customWidth="1"/>
    <col min="776" max="776" width="3" customWidth="1"/>
    <col min="779" max="779" width="3.109375" customWidth="1"/>
    <col min="782" max="782" width="3" customWidth="1"/>
    <col min="785" max="785" width="3" customWidth="1"/>
    <col min="788" max="788" width="2.5546875" customWidth="1"/>
    <col min="1025" max="1025" width="35.6640625" customWidth="1"/>
    <col min="1026" max="1026" width="2.6640625" customWidth="1"/>
    <col min="1027" max="1029" width="0" hidden="1" customWidth="1"/>
    <col min="1032" max="1032" width="3" customWidth="1"/>
    <col min="1035" max="1035" width="3.109375" customWidth="1"/>
    <col min="1038" max="1038" width="3" customWidth="1"/>
    <col min="1041" max="1041" width="3" customWidth="1"/>
    <col min="1044" max="1044" width="2.5546875" customWidth="1"/>
    <col min="1281" max="1281" width="35.6640625" customWidth="1"/>
    <col min="1282" max="1282" width="2.6640625" customWidth="1"/>
    <col min="1283" max="1285" width="0" hidden="1" customWidth="1"/>
    <col min="1288" max="1288" width="3" customWidth="1"/>
    <col min="1291" max="1291" width="3.109375" customWidth="1"/>
    <col min="1294" max="1294" width="3" customWidth="1"/>
    <col min="1297" max="1297" width="3" customWidth="1"/>
    <col min="1300" max="1300" width="2.5546875" customWidth="1"/>
    <col min="1537" max="1537" width="35.6640625" customWidth="1"/>
    <col min="1538" max="1538" width="2.6640625" customWidth="1"/>
    <col min="1539" max="1541" width="0" hidden="1" customWidth="1"/>
    <col min="1544" max="1544" width="3" customWidth="1"/>
    <col min="1547" max="1547" width="3.109375" customWidth="1"/>
    <col min="1550" max="1550" width="3" customWidth="1"/>
    <col min="1553" max="1553" width="3" customWidth="1"/>
    <col min="1556" max="1556" width="2.5546875" customWidth="1"/>
    <col min="1793" max="1793" width="35.6640625" customWidth="1"/>
    <col min="1794" max="1794" width="2.6640625" customWidth="1"/>
    <col min="1795" max="1797" width="0" hidden="1" customWidth="1"/>
    <col min="1800" max="1800" width="3" customWidth="1"/>
    <col min="1803" max="1803" width="3.109375" customWidth="1"/>
    <col min="1806" max="1806" width="3" customWidth="1"/>
    <col min="1809" max="1809" width="3" customWidth="1"/>
    <col min="1812" max="1812" width="2.5546875" customWidth="1"/>
    <col min="2049" max="2049" width="35.6640625" customWidth="1"/>
    <col min="2050" max="2050" width="2.6640625" customWidth="1"/>
    <col min="2051" max="2053" width="0" hidden="1" customWidth="1"/>
    <col min="2056" max="2056" width="3" customWidth="1"/>
    <col min="2059" max="2059" width="3.109375" customWidth="1"/>
    <col min="2062" max="2062" width="3" customWidth="1"/>
    <col min="2065" max="2065" width="3" customWidth="1"/>
    <col min="2068" max="2068" width="2.5546875" customWidth="1"/>
    <col min="2305" max="2305" width="35.6640625" customWidth="1"/>
    <col min="2306" max="2306" width="2.6640625" customWidth="1"/>
    <col min="2307" max="2309" width="0" hidden="1" customWidth="1"/>
    <col min="2312" max="2312" width="3" customWidth="1"/>
    <col min="2315" max="2315" width="3.109375" customWidth="1"/>
    <col min="2318" max="2318" width="3" customWidth="1"/>
    <col min="2321" max="2321" width="3" customWidth="1"/>
    <col min="2324" max="2324" width="2.5546875" customWidth="1"/>
    <col min="2561" max="2561" width="35.6640625" customWidth="1"/>
    <col min="2562" max="2562" width="2.6640625" customWidth="1"/>
    <col min="2563" max="2565" width="0" hidden="1" customWidth="1"/>
    <col min="2568" max="2568" width="3" customWidth="1"/>
    <col min="2571" max="2571" width="3.109375" customWidth="1"/>
    <col min="2574" max="2574" width="3" customWidth="1"/>
    <col min="2577" max="2577" width="3" customWidth="1"/>
    <col min="2580" max="2580" width="2.5546875" customWidth="1"/>
    <col min="2817" max="2817" width="35.6640625" customWidth="1"/>
    <col min="2818" max="2818" width="2.6640625" customWidth="1"/>
    <col min="2819" max="2821" width="0" hidden="1" customWidth="1"/>
    <col min="2824" max="2824" width="3" customWidth="1"/>
    <col min="2827" max="2827" width="3.109375" customWidth="1"/>
    <col min="2830" max="2830" width="3" customWidth="1"/>
    <col min="2833" max="2833" width="3" customWidth="1"/>
    <col min="2836" max="2836" width="2.5546875" customWidth="1"/>
    <col min="3073" max="3073" width="35.6640625" customWidth="1"/>
    <col min="3074" max="3074" width="2.6640625" customWidth="1"/>
    <col min="3075" max="3077" width="0" hidden="1" customWidth="1"/>
    <col min="3080" max="3080" width="3" customWidth="1"/>
    <col min="3083" max="3083" width="3.109375" customWidth="1"/>
    <col min="3086" max="3086" width="3" customWidth="1"/>
    <col min="3089" max="3089" width="3" customWidth="1"/>
    <col min="3092" max="3092" width="2.5546875" customWidth="1"/>
    <col min="3329" max="3329" width="35.6640625" customWidth="1"/>
    <col min="3330" max="3330" width="2.6640625" customWidth="1"/>
    <col min="3331" max="3333" width="0" hidden="1" customWidth="1"/>
    <col min="3336" max="3336" width="3" customWidth="1"/>
    <col min="3339" max="3339" width="3.109375" customWidth="1"/>
    <col min="3342" max="3342" width="3" customWidth="1"/>
    <col min="3345" max="3345" width="3" customWidth="1"/>
    <col min="3348" max="3348" width="2.5546875" customWidth="1"/>
    <col min="3585" max="3585" width="35.6640625" customWidth="1"/>
    <col min="3586" max="3586" width="2.6640625" customWidth="1"/>
    <col min="3587" max="3589" width="0" hidden="1" customWidth="1"/>
    <col min="3592" max="3592" width="3" customWidth="1"/>
    <col min="3595" max="3595" width="3.109375" customWidth="1"/>
    <col min="3598" max="3598" width="3" customWidth="1"/>
    <col min="3601" max="3601" width="3" customWidth="1"/>
    <col min="3604" max="3604" width="2.5546875" customWidth="1"/>
    <col min="3841" max="3841" width="35.6640625" customWidth="1"/>
    <col min="3842" max="3842" width="2.6640625" customWidth="1"/>
    <col min="3843" max="3845" width="0" hidden="1" customWidth="1"/>
    <col min="3848" max="3848" width="3" customWidth="1"/>
    <col min="3851" max="3851" width="3.109375" customWidth="1"/>
    <col min="3854" max="3854" width="3" customWidth="1"/>
    <col min="3857" max="3857" width="3" customWidth="1"/>
    <col min="3860" max="3860" width="2.5546875" customWidth="1"/>
    <col min="4097" max="4097" width="35.6640625" customWidth="1"/>
    <col min="4098" max="4098" width="2.6640625" customWidth="1"/>
    <col min="4099" max="4101" width="0" hidden="1" customWidth="1"/>
    <col min="4104" max="4104" width="3" customWidth="1"/>
    <col min="4107" max="4107" width="3.109375" customWidth="1"/>
    <col min="4110" max="4110" width="3" customWidth="1"/>
    <col min="4113" max="4113" width="3" customWidth="1"/>
    <col min="4116" max="4116" width="2.5546875" customWidth="1"/>
    <col min="4353" max="4353" width="35.6640625" customWidth="1"/>
    <col min="4354" max="4354" width="2.6640625" customWidth="1"/>
    <col min="4355" max="4357" width="0" hidden="1" customWidth="1"/>
    <col min="4360" max="4360" width="3" customWidth="1"/>
    <col min="4363" max="4363" width="3.109375" customWidth="1"/>
    <col min="4366" max="4366" width="3" customWidth="1"/>
    <col min="4369" max="4369" width="3" customWidth="1"/>
    <col min="4372" max="4372" width="2.5546875" customWidth="1"/>
    <col min="4609" max="4609" width="35.6640625" customWidth="1"/>
    <col min="4610" max="4610" width="2.6640625" customWidth="1"/>
    <col min="4611" max="4613" width="0" hidden="1" customWidth="1"/>
    <col min="4616" max="4616" width="3" customWidth="1"/>
    <col min="4619" max="4619" width="3.109375" customWidth="1"/>
    <col min="4622" max="4622" width="3" customWidth="1"/>
    <col min="4625" max="4625" width="3" customWidth="1"/>
    <col min="4628" max="4628" width="2.5546875" customWidth="1"/>
    <col min="4865" max="4865" width="35.6640625" customWidth="1"/>
    <col min="4866" max="4866" width="2.6640625" customWidth="1"/>
    <col min="4867" max="4869" width="0" hidden="1" customWidth="1"/>
    <col min="4872" max="4872" width="3" customWidth="1"/>
    <col min="4875" max="4875" width="3.109375" customWidth="1"/>
    <col min="4878" max="4878" width="3" customWidth="1"/>
    <col min="4881" max="4881" width="3" customWidth="1"/>
    <col min="4884" max="4884" width="2.5546875" customWidth="1"/>
    <col min="5121" max="5121" width="35.6640625" customWidth="1"/>
    <col min="5122" max="5122" width="2.6640625" customWidth="1"/>
    <col min="5123" max="5125" width="0" hidden="1" customWidth="1"/>
    <col min="5128" max="5128" width="3" customWidth="1"/>
    <col min="5131" max="5131" width="3.109375" customWidth="1"/>
    <col min="5134" max="5134" width="3" customWidth="1"/>
    <col min="5137" max="5137" width="3" customWidth="1"/>
    <col min="5140" max="5140" width="2.5546875" customWidth="1"/>
    <col min="5377" max="5377" width="35.6640625" customWidth="1"/>
    <col min="5378" max="5378" width="2.6640625" customWidth="1"/>
    <col min="5379" max="5381" width="0" hidden="1" customWidth="1"/>
    <col min="5384" max="5384" width="3" customWidth="1"/>
    <col min="5387" max="5387" width="3.109375" customWidth="1"/>
    <col min="5390" max="5390" width="3" customWidth="1"/>
    <col min="5393" max="5393" width="3" customWidth="1"/>
    <col min="5396" max="5396" width="2.5546875" customWidth="1"/>
    <col min="5633" max="5633" width="35.6640625" customWidth="1"/>
    <col min="5634" max="5634" width="2.6640625" customWidth="1"/>
    <col min="5635" max="5637" width="0" hidden="1" customWidth="1"/>
    <col min="5640" max="5640" width="3" customWidth="1"/>
    <col min="5643" max="5643" width="3.109375" customWidth="1"/>
    <col min="5646" max="5646" width="3" customWidth="1"/>
    <col min="5649" max="5649" width="3" customWidth="1"/>
    <col min="5652" max="5652" width="2.5546875" customWidth="1"/>
    <col min="5889" max="5889" width="35.6640625" customWidth="1"/>
    <col min="5890" max="5890" width="2.6640625" customWidth="1"/>
    <col min="5891" max="5893" width="0" hidden="1" customWidth="1"/>
    <col min="5896" max="5896" width="3" customWidth="1"/>
    <col min="5899" max="5899" width="3.109375" customWidth="1"/>
    <col min="5902" max="5902" width="3" customWidth="1"/>
    <col min="5905" max="5905" width="3" customWidth="1"/>
    <col min="5908" max="5908" width="2.5546875" customWidth="1"/>
    <col min="6145" max="6145" width="35.6640625" customWidth="1"/>
    <col min="6146" max="6146" width="2.6640625" customWidth="1"/>
    <col min="6147" max="6149" width="0" hidden="1" customWidth="1"/>
    <col min="6152" max="6152" width="3" customWidth="1"/>
    <col min="6155" max="6155" width="3.109375" customWidth="1"/>
    <col min="6158" max="6158" width="3" customWidth="1"/>
    <col min="6161" max="6161" width="3" customWidth="1"/>
    <col min="6164" max="6164" width="2.5546875" customWidth="1"/>
    <col min="6401" max="6401" width="35.6640625" customWidth="1"/>
    <col min="6402" max="6402" width="2.6640625" customWidth="1"/>
    <col min="6403" max="6405" width="0" hidden="1" customWidth="1"/>
    <col min="6408" max="6408" width="3" customWidth="1"/>
    <col min="6411" max="6411" width="3.109375" customWidth="1"/>
    <col min="6414" max="6414" width="3" customWidth="1"/>
    <col min="6417" max="6417" width="3" customWidth="1"/>
    <col min="6420" max="6420" width="2.5546875" customWidth="1"/>
    <col min="6657" max="6657" width="35.6640625" customWidth="1"/>
    <col min="6658" max="6658" width="2.6640625" customWidth="1"/>
    <col min="6659" max="6661" width="0" hidden="1" customWidth="1"/>
    <col min="6664" max="6664" width="3" customWidth="1"/>
    <col min="6667" max="6667" width="3.109375" customWidth="1"/>
    <col min="6670" max="6670" width="3" customWidth="1"/>
    <col min="6673" max="6673" width="3" customWidth="1"/>
    <col min="6676" max="6676" width="2.5546875" customWidth="1"/>
    <col min="6913" max="6913" width="35.6640625" customWidth="1"/>
    <col min="6914" max="6914" width="2.6640625" customWidth="1"/>
    <col min="6915" max="6917" width="0" hidden="1" customWidth="1"/>
    <col min="6920" max="6920" width="3" customWidth="1"/>
    <col min="6923" max="6923" width="3.109375" customWidth="1"/>
    <col min="6926" max="6926" width="3" customWidth="1"/>
    <col min="6929" max="6929" width="3" customWidth="1"/>
    <col min="6932" max="6932" width="2.5546875" customWidth="1"/>
    <col min="7169" max="7169" width="35.6640625" customWidth="1"/>
    <col min="7170" max="7170" width="2.6640625" customWidth="1"/>
    <col min="7171" max="7173" width="0" hidden="1" customWidth="1"/>
    <col min="7176" max="7176" width="3" customWidth="1"/>
    <col min="7179" max="7179" width="3.109375" customWidth="1"/>
    <col min="7182" max="7182" width="3" customWidth="1"/>
    <col min="7185" max="7185" width="3" customWidth="1"/>
    <col min="7188" max="7188" width="2.5546875" customWidth="1"/>
    <col min="7425" max="7425" width="35.6640625" customWidth="1"/>
    <col min="7426" max="7426" width="2.6640625" customWidth="1"/>
    <col min="7427" max="7429" width="0" hidden="1" customWidth="1"/>
    <col min="7432" max="7432" width="3" customWidth="1"/>
    <col min="7435" max="7435" width="3.109375" customWidth="1"/>
    <col min="7438" max="7438" width="3" customWidth="1"/>
    <col min="7441" max="7441" width="3" customWidth="1"/>
    <col min="7444" max="7444" width="2.5546875" customWidth="1"/>
    <col min="7681" max="7681" width="35.6640625" customWidth="1"/>
    <col min="7682" max="7682" width="2.6640625" customWidth="1"/>
    <col min="7683" max="7685" width="0" hidden="1" customWidth="1"/>
    <col min="7688" max="7688" width="3" customWidth="1"/>
    <col min="7691" max="7691" width="3.109375" customWidth="1"/>
    <col min="7694" max="7694" width="3" customWidth="1"/>
    <col min="7697" max="7697" width="3" customWidth="1"/>
    <col min="7700" max="7700" width="2.5546875" customWidth="1"/>
    <col min="7937" max="7937" width="35.6640625" customWidth="1"/>
    <col min="7938" max="7938" width="2.6640625" customWidth="1"/>
    <col min="7939" max="7941" width="0" hidden="1" customWidth="1"/>
    <col min="7944" max="7944" width="3" customWidth="1"/>
    <col min="7947" max="7947" width="3.109375" customWidth="1"/>
    <col min="7950" max="7950" width="3" customWidth="1"/>
    <col min="7953" max="7953" width="3" customWidth="1"/>
    <col min="7956" max="7956" width="2.5546875" customWidth="1"/>
    <col min="8193" max="8193" width="35.6640625" customWidth="1"/>
    <col min="8194" max="8194" width="2.6640625" customWidth="1"/>
    <col min="8195" max="8197" width="0" hidden="1" customWidth="1"/>
    <col min="8200" max="8200" width="3" customWidth="1"/>
    <col min="8203" max="8203" width="3.109375" customWidth="1"/>
    <col min="8206" max="8206" width="3" customWidth="1"/>
    <col min="8209" max="8209" width="3" customWidth="1"/>
    <col min="8212" max="8212" width="2.5546875" customWidth="1"/>
    <col min="8449" max="8449" width="35.6640625" customWidth="1"/>
    <col min="8450" max="8450" width="2.6640625" customWidth="1"/>
    <col min="8451" max="8453" width="0" hidden="1" customWidth="1"/>
    <col min="8456" max="8456" width="3" customWidth="1"/>
    <col min="8459" max="8459" width="3.109375" customWidth="1"/>
    <col min="8462" max="8462" width="3" customWidth="1"/>
    <col min="8465" max="8465" width="3" customWidth="1"/>
    <col min="8468" max="8468" width="2.5546875" customWidth="1"/>
    <col min="8705" max="8705" width="35.6640625" customWidth="1"/>
    <col min="8706" max="8706" width="2.6640625" customWidth="1"/>
    <col min="8707" max="8709" width="0" hidden="1" customWidth="1"/>
    <col min="8712" max="8712" width="3" customWidth="1"/>
    <col min="8715" max="8715" width="3.109375" customWidth="1"/>
    <col min="8718" max="8718" width="3" customWidth="1"/>
    <col min="8721" max="8721" width="3" customWidth="1"/>
    <col min="8724" max="8724" width="2.5546875" customWidth="1"/>
    <col min="8961" max="8961" width="35.6640625" customWidth="1"/>
    <col min="8962" max="8962" width="2.6640625" customWidth="1"/>
    <col min="8963" max="8965" width="0" hidden="1" customWidth="1"/>
    <col min="8968" max="8968" width="3" customWidth="1"/>
    <col min="8971" max="8971" width="3.109375" customWidth="1"/>
    <col min="8974" max="8974" width="3" customWidth="1"/>
    <col min="8977" max="8977" width="3" customWidth="1"/>
    <col min="8980" max="8980" width="2.5546875" customWidth="1"/>
    <col min="9217" max="9217" width="35.6640625" customWidth="1"/>
    <col min="9218" max="9218" width="2.6640625" customWidth="1"/>
    <col min="9219" max="9221" width="0" hidden="1" customWidth="1"/>
    <col min="9224" max="9224" width="3" customWidth="1"/>
    <col min="9227" max="9227" width="3.109375" customWidth="1"/>
    <col min="9230" max="9230" width="3" customWidth="1"/>
    <col min="9233" max="9233" width="3" customWidth="1"/>
    <col min="9236" max="9236" width="2.5546875" customWidth="1"/>
    <col min="9473" max="9473" width="35.6640625" customWidth="1"/>
    <col min="9474" max="9474" width="2.6640625" customWidth="1"/>
    <col min="9475" max="9477" width="0" hidden="1" customWidth="1"/>
    <col min="9480" max="9480" width="3" customWidth="1"/>
    <col min="9483" max="9483" width="3.109375" customWidth="1"/>
    <col min="9486" max="9486" width="3" customWidth="1"/>
    <col min="9489" max="9489" width="3" customWidth="1"/>
    <col min="9492" max="9492" width="2.5546875" customWidth="1"/>
    <col min="9729" max="9729" width="35.6640625" customWidth="1"/>
    <col min="9730" max="9730" width="2.6640625" customWidth="1"/>
    <col min="9731" max="9733" width="0" hidden="1" customWidth="1"/>
    <col min="9736" max="9736" width="3" customWidth="1"/>
    <col min="9739" max="9739" width="3.109375" customWidth="1"/>
    <col min="9742" max="9742" width="3" customWidth="1"/>
    <col min="9745" max="9745" width="3" customWidth="1"/>
    <col min="9748" max="9748" width="2.5546875" customWidth="1"/>
    <col min="9985" max="9985" width="35.6640625" customWidth="1"/>
    <col min="9986" max="9986" width="2.6640625" customWidth="1"/>
    <col min="9987" max="9989" width="0" hidden="1" customWidth="1"/>
    <col min="9992" max="9992" width="3" customWidth="1"/>
    <col min="9995" max="9995" width="3.109375" customWidth="1"/>
    <col min="9998" max="9998" width="3" customWidth="1"/>
    <col min="10001" max="10001" width="3" customWidth="1"/>
    <col min="10004" max="10004" width="2.5546875" customWidth="1"/>
    <col min="10241" max="10241" width="35.6640625" customWidth="1"/>
    <col min="10242" max="10242" width="2.6640625" customWidth="1"/>
    <col min="10243" max="10245" width="0" hidden="1" customWidth="1"/>
    <col min="10248" max="10248" width="3" customWidth="1"/>
    <col min="10251" max="10251" width="3.109375" customWidth="1"/>
    <col min="10254" max="10254" width="3" customWidth="1"/>
    <col min="10257" max="10257" width="3" customWidth="1"/>
    <col min="10260" max="10260" width="2.5546875" customWidth="1"/>
    <col min="10497" max="10497" width="35.6640625" customWidth="1"/>
    <col min="10498" max="10498" width="2.6640625" customWidth="1"/>
    <col min="10499" max="10501" width="0" hidden="1" customWidth="1"/>
    <col min="10504" max="10504" width="3" customWidth="1"/>
    <col min="10507" max="10507" width="3.109375" customWidth="1"/>
    <col min="10510" max="10510" width="3" customWidth="1"/>
    <col min="10513" max="10513" width="3" customWidth="1"/>
    <col min="10516" max="10516" width="2.5546875" customWidth="1"/>
    <col min="10753" max="10753" width="35.6640625" customWidth="1"/>
    <col min="10754" max="10754" width="2.6640625" customWidth="1"/>
    <col min="10755" max="10757" width="0" hidden="1" customWidth="1"/>
    <col min="10760" max="10760" width="3" customWidth="1"/>
    <col min="10763" max="10763" width="3.109375" customWidth="1"/>
    <col min="10766" max="10766" width="3" customWidth="1"/>
    <col min="10769" max="10769" width="3" customWidth="1"/>
    <col min="10772" max="10772" width="2.5546875" customWidth="1"/>
    <col min="11009" max="11009" width="35.6640625" customWidth="1"/>
    <col min="11010" max="11010" width="2.6640625" customWidth="1"/>
    <col min="11011" max="11013" width="0" hidden="1" customWidth="1"/>
    <col min="11016" max="11016" width="3" customWidth="1"/>
    <col min="11019" max="11019" width="3.109375" customWidth="1"/>
    <col min="11022" max="11022" width="3" customWidth="1"/>
    <col min="11025" max="11025" width="3" customWidth="1"/>
    <col min="11028" max="11028" width="2.5546875" customWidth="1"/>
    <col min="11265" max="11265" width="35.6640625" customWidth="1"/>
    <col min="11266" max="11266" width="2.6640625" customWidth="1"/>
    <col min="11267" max="11269" width="0" hidden="1" customWidth="1"/>
    <col min="11272" max="11272" width="3" customWidth="1"/>
    <col min="11275" max="11275" width="3.109375" customWidth="1"/>
    <col min="11278" max="11278" width="3" customWidth="1"/>
    <col min="11281" max="11281" width="3" customWidth="1"/>
    <col min="11284" max="11284" width="2.5546875" customWidth="1"/>
    <col min="11521" max="11521" width="35.6640625" customWidth="1"/>
    <col min="11522" max="11522" width="2.6640625" customWidth="1"/>
    <col min="11523" max="11525" width="0" hidden="1" customWidth="1"/>
    <col min="11528" max="11528" width="3" customWidth="1"/>
    <col min="11531" max="11531" width="3.109375" customWidth="1"/>
    <col min="11534" max="11534" width="3" customWidth="1"/>
    <col min="11537" max="11537" width="3" customWidth="1"/>
    <col min="11540" max="11540" width="2.5546875" customWidth="1"/>
    <col min="11777" max="11777" width="35.6640625" customWidth="1"/>
    <col min="11778" max="11778" width="2.6640625" customWidth="1"/>
    <col min="11779" max="11781" width="0" hidden="1" customWidth="1"/>
    <col min="11784" max="11784" width="3" customWidth="1"/>
    <col min="11787" max="11787" width="3.109375" customWidth="1"/>
    <col min="11790" max="11790" width="3" customWidth="1"/>
    <col min="11793" max="11793" width="3" customWidth="1"/>
    <col min="11796" max="11796" width="2.5546875" customWidth="1"/>
    <col min="12033" max="12033" width="35.6640625" customWidth="1"/>
    <col min="12034" max="12034" width="2.6640625" customWidth="1"/>
    <col min="12035" max="12037" width="0" hidden="1" customWidth="1"/>
    <col min="12040" max="12040" width="3" customWidth="1"/>
    <col min="12043" max="12043" width="3.109375" customWidth="1"/>
    <col min="12046" max="12046" width="3" customWidth="1"/>
    <col min="12049" max="12049" width="3" customWidth="1"/>
    <col min="12052" max="12052" width="2.5546875" customWidth="1"/>
    <col min="12289" max="12289" width="35.6640625" customWidth="1"/>
    <col min="12290" max="12290" width="2.6640625" customWidth="1"/>
    <col min="12291" max="12293" width="0" hidden="1" customWidth="1"/>
    <col min="12296" max="12296" width="3" customWidth="1"/>
    <col min="12299" max="12299" width="3.109375" customWidth="1"/>
    <col min="12302" max="12302" width="3" customWidth="1"/>
    <col min="12305" max="12305" width="3" customWidth="1"/>
    <col min="12308" max="12308" width="2.5546875" customWidth="1"/>
    <col min="12545" max="12545" width="35.6640625" customWidth="1"/>
    <col min="12546" max="12546" width="2.6640625" customWidth="1"/>
    <col min="12547" max="12549" width="0" hidden="1" customWidth="1"/>
    <col min="12552" max="12552" width="3" customWidth="1"/>
    <col min="12555" max="12555" width="3.109375" customWidth="1"/>
    <col min="12558" max="12558" width="3" customWidth="1"/>
    <col min="12561" max="12561" width="3" customWidth="1"/>
    <col min="12564" max="12564" width="2.5546875" customWidth="1"/>
    <col min="12801" max="12801" width="35.6640625" customWidth="1"/>
    <col min="12802" max="12802" width="2.6640625" customWidth="1"/>
    <col min="12803" max="12805" width="0" hidden="1" customWidth="1"/>
    <col min="12808" max="12808" width="3" customWidth="1"/>
    <col min="12811" max="12811" width="3.109375" customWidth="1"/>
    <col min="12814" max="12814" width="3" customWidth="1"/>
    <col min="12817" max="12817" width="3" customWidth="1"/>
    <col min="12820" max="12820" width="2.5546875" customWidth="1"/>
    <col min="13057" max="13057" width="35.6640625" customWidth="1"/>
    <col min="13058" max="13058" width="2.6640625" customWidth="1"/>
    <col min="13059" max="13061" width="0" hidden="1" customWidth="1"/>
    <col min="13064" max="13064" width="3" customWidth="1"/>
    <col min="13067" max="13067" width="3.109375" customWidth="1"/>
    <col min="13070" max="13070" width="3" customWidth="1"/>
    <col min="13073" max="13073" width="3" customWidth="1"/>
    <col min="13076" max="13076" width="2.5546875" customWidth="1"/>
    <col min="13313" max="13313" width="35.6640625" customWidth="1"/>
    <col min="13314" max="13314" width="2.6640625" customWidth="1"/>
    <col min="13315" max="13317" width="0" hidden="1" customWidth="1"/>
    <col min="13320" max="13320" width="3" customWidth="1"/>
    <col min="13323" max="13323" width="3.109375" customWidth="1"/>
    <col min="13326" max="13326" width="3" customWidth="1"/>
    <col min="13329" max="13329" width="3" customWidth="1"/>
    <col min="13332" max="13332" width="2.5546875" customWidth="1"/>
    <col min="13569" max="13569" width="35.6640625" customWidth="1"/>
    <col min="13570" max="13570" width="2.6640625" customWidth="1"/>
    <col min="13571" max="13573" width="0" hidden="1" customWidth="1"/>
    <col min="13576" max="13576" width="3" customWidth="1"/>
    <col min="13579" max="13579" width="3.109375" customWidth="1"/>
    <col min="13582" max="13582" width="3" customWidth="1"/>
    <col min="13585" max="13585" width="3" customWidth="1"/>
    <col min="13588" max="13588" width="2.5546875" customWidth="1"/>
    <col min="13825" max="13825" width="35.6640625" customWidth="1"/>
    <col min="13826" max="13826" width="2.6640625" customWidth="1"/>
    <col min="13827" max="13829" width="0" hidden="1" customWidth="1"/>
    <col min="13832" max="13832" width="3" customWidth="1"/>
    <col min="13835" max="13835" width="3.109375" customWidth="1"/>
    <col min="13838" max="13838" width="3" customWidth="1"/>
    <col min="13841" max="13841" width="3" customWidth="1"/>
    <col min="13844" max="13844" width="2.5546875" customWidth="1"/>
    <col min="14081" max="14081" width="35.6640625" customWidth="1"/>
    <col min="14082" max="14082" width="2.6640625" customWidth="1"/>
    <col min="14083" max="14085" width="0" hidden="1" customWidth="1"/>
    <col min="14088" max="14088" width="3" customWidth="1"/>
    <col min="14091" max="14091" width="3.109375" customWidth="1"/>
    <col min="14094" max="14094" width="3" customWidth="1"/>
    <col min="14097" max="14097" width="3" customWidth="1"/>
    <col min="14100" max="14100" width="2.5546875" customWidth="1"/>
    <col min="14337" max="14337" width="35.6640625" customWidth="1"/>
    <col min="14338" max="14338" width="2.6640625" customWidth="1"/>
    <col min="14339" max="14341" width="0" hidden="1" customWidth="1"/>
    <col min="14344" max="14344" width="3" customWidth="1"/>
    <col min="14347" max="14347" width="3.109375" customWidth="1"/>
    <col min="14350" max="14350" width="3" customWidth="1"/>
    <col min="14353" max="14353" width="3" customWidth="1"/>
    <col min="14356" max="14356" width="2.5546875" customWidth="1"/>
    <col min="14593" max="14593" width="35.6640625" customWidth="1"/>
    <col min="14594" max="14594" width="2.6640625" customWidth="1"/>
    <col min="14595" max="14597" width="0" hidden="1" customWidth="1"/>
    <col min="14600" max="14600" width="3" customWidth="1"/>
    <col min="14603" max="14603" width="3.109375" customWidth="1"/>
    <col min="14606" max="14606" width="3" customWidth="1"/>
    <col min="14609" max="14609" width="3" customWidth="1"/>
    <col min="14612" max="14612" width="2.5546875" customWidth="1"/>
    <col min="14849" max="14849" width="35.6640625" customWidth="1"/>
    <col min="14850" max="14850" width="2.6640625" customWidth="1"/>
    <col min="14851" max="14853" width="0" hidden="1" customWidth="1"/>
    <col min="14856" max="14856" width="3" customWidth="1"/>
    <col min="14859" max="14859" width="3.109375" customWidth="1"/>
    <col min="14862" max="14862" width="3" customWidth="1"/>
    <col min="14865" max="14865" width="3" customWidth="1"/>
    <col min="14868" max="14868" width="2.5546875" customWidth="1"/>
    <col min="15105" max="15105" width="35.6640625" customWidth="1"/>
    <col min="15106" max="15106" width="2.6640625" customWidth="1"/>
    <col min="15107" max="15109" width="0" hidden="1" customWidth="1"/>
    <col min="15112" max="15112" width="3" customWidth="1"/>
    <col min="15115" max="15115" width="3.109375" customWidth="1"/>
    <col min="15118" max="15118" width="3" customWidth="1"/>
    <col min="15121" max="15121" width="3" customWidth="1"/>
    <col min="15124" max="15124" width="2.5546875" customWidth="1"/>
    <col min="15361" max="15361" width="35.6640625" customWidth="1"/>
    <col min="15362" max="15362" width="2.6640625" customWidth="1"/>
    <col min="15363" max="15365" width="0" hidden="1" customWidth="1"/>
    <col min="15368" max="15368" width="3" customWidth="1"/>
    <col min="15371" max="15371" width="3.109375" customWidth="1"/>
    <col min="15374" max="15374" width="3" customWidth="1"/>
    <col min="15377" max="15377" width="3" customWidth="1"/>
    <col min="15380" max="15380" width="2.5546875" customWidth="1"/>
    <col min="15617" max="15617" width="35.6640625" customWidth="1"/>
    <col min="15618" max="15618" width="2.6640625" customWidth="1"/>
    <col min="15619" max="15621" width="0" hidden="1" customWidth="1"/>
    <col min="15624" max="15624" width="3" customWidth="1"/>
    <col min="15627" max="15627" width="3.109375" customWidth="1"/>
    <col min="15630" max="15630" width="3" customWidth="1"/>
    <col min="15633" max="15633" width="3" customWidth="1"/>
    <col min="15636" max="15636" width="2.5546875" customWidth="1"/>
    <col min="15873" max="15873" width="35.6640625" customWidth="1"/>
    <col min="15874" max="15874" width="2.6640625" customWidth="1"/>
    <col min="15875" max="15877" width="0" hidden="1" customWidth="1"/>
    <col min="15880" max="15880" width="3" customWidth="1"/>
    <col min="15883" max="15883" width="3.109375" customWidth="1"/>
    <col min="15886" max="15886" width="3" customWidth="1"/>
    <col min="15889" max="15889" width="3" customWidth="1"/>
    <col min="15892" max="15892" width="2.5546875" customWidth="1"/>
    <col min="16129" max="16129" width="35.6640625" customWidth="1"/>
    <col min="16130" max="16130" width="2.6640625" customWidth="1"/>
    <col min="16131" max="16133" width="0" hidden="1" customWidth="1"/>
    <col min="16136" max="16136" width="3" customWidth="1"/>
    <col min="16139" max="16139" width="3.109375" customWidth="1"/>
    <col min="16142" max="16142" width="3" customWidth="1"/>
    <col min="16145" max="16145" width="3" customWidth="1"/>
    <col min="16148" max="16148" width="2.5546875" customWidth="1"/>
  </cols>
  <sheetData>
    <row r="1" spans="1:20" ht="15.6">
      <c r="A1" s="99" t="s">
        <v>127</v>
      </c>
    </row>
    <row r="2" spans="1:20" ht="15.6">
      <c r="A2" s="99" t="s">
        <v>128</v>
      </c>
    </row>
    <row r="3" spans="1:20" ht="15.6">
      <c r="A3" s="99"/>
    </row>
    <row r="4" spans="1:20" ht="15.6">
      <c r="A4" s="99" t="s">
        <v>276</v>
      </c>
    </row>
    <row r="5" spans="1:20" ht="16.2" thickBot="1">
      <c r="A5" s="99"/>
    </row>
    <row r="6" spans="1:20" ht="19.95" customHeight="1">
      <c r="A6" s="110"/>
      <c r="B6" s="15"/>
      <c r="C6" s="15"/>
      <c r="D6" s="15"/>
      <c r="E6" s="15"/>
      <c r="F6" s="15"/>
      <c r="G6" s="15"/>
      <c r="H6" s="15"/>
      <c r="I6" s="15"/>
      <c r="J6" s="15"/>
      <c r="K6" s="15"/>
      <c r="L6" s="15"/>
      <c r="M6" s="15"/>
      <c r="N6" s="15"/>
      <c r="O6" s="15"/>
      <c r="P6" s="15"/>
      <c r="Q6" s="15"/>
      <c r="R6" s="15"/>
      <c r="S6" s="15"/>
      <c r="T6" s="15"/>
    </row>
    <row r="7" spans="1:20" ht="19.95" customHeight="1">
      <c r="A7" s="99" t="s">
        <v>277</v>
      </c>
      <c r="C7" s="182">
        <v>2013</v>
      </c>
      <c r="D7" s="183"/>
      <c r="F7" s="182">
        <v>2014</v>
      </c>
      <c r="G7" s="183"/>
      <c r="I7" s="182">
        <v>2015</v>
      </c>
      <c r="J7" s="183"/>
      <c r="L7" s="182">
        <v>2016</v>
      </c>
      <c r="M7" s="183"/>
      <c r="O7" s="182">
        <v>2017</v>
      </c>
      <c r="P7" s="183"/>
      <c r="R7" s="182">
        <v>2018</v>
      </c>
      <c r="S7" s="183"/>
    </row>
    <row r="8" spans="1:20" ht="19.95" customHeight="1">
      <c r="A8" s="112" t="s">
        <v>278</v>
      </c>
      <c r="C8" s="101" t="s">
        <v>135</v>
      </c>
      <c r="D8" s="118" t="s">
        <v>136</v>
      </c>
      <c r="F8" s="101" t="s">
        <v>135</v>
      </c>
      <c r="G8" s="118" t="s">
        <v>136</v>
      </c>
      <c r="I8" s="101" t="s">
        <v>135</v>
      </c>
      <c r="J8" s="118" t="s">
        <v>136</v>
      </c>
      <c r="L8" s="101" t="s">
        <v>135</v>
      </c>
      <c r="M8" s="118" t="s">
        <v>136</v>
      </c>
      <c r="O8" s="101" t="s">
        <v>135</v>
      </c>
      <c r="P8" s="118" t="s">
        <v>136</v>
      </c>
      <c r="R8" s="101" t="s">
        <v>135</v>
      </c>
      <c r="S8" s="118" t="s">
        <v>136</v>
      </c>
    </row>
    <row r="9" spans="1:20" ht="19.95" customHeight="1" thickBot="1">
      <c r="A9" s="109"/>
      <c r="C9" s="22"/>
      <c r="D9" s="22"/>
      <c r="F9" s="22"/>
      <c r="G9" s="22"/>
      <c r="I9" s="22"/>
      <c r="J9" s="22"/>
      <c r="L9" s="22"/>
      <c r="M9" s="22"/>
      <c r="O9" s="22"/>
      <c r="P9" s="22"/>
      <c r="R9" s="22"/>
      <c r="S9" s="22"/>
    </row>
    <row r="10" spans="1:20" ht="17.100000000000001" customHeight="1">
      <c r="A10" s="100"/>
      <c r="B10" s="15"/>
      <c r="E10" s="15"/>
      <c r="H10" s="15"/>
      <c r="K10" s="15"/>
      <c r="N10" s="15"/>
      <c r="Q10" s="15"/>
      <c r="T10" s="15"/>
    </row>
    <row r="11" spans="1:20" ht="17.100000000000001" customHeight="1">
      <c r="A11" s="119" t="s">
        <v>207</v>
      </c>
      <c r="C11" s="99">
        <f>SUM(C13+C94)</f>
        <v>483</v>
      </c>
      <c r="D11" s="120">
        <f>(SUM(D13+D94))</f>
        <v>99.999999999999986</v>
      </c>
      <c r="F11" s="99">
        <f>SUM(F13+F94)</f>
        <v>440</v>
      </c>
      <c r="G11" s="120">
        <f>(SUM(G13+G94))</f>
        <v>100</v>
      </c>
      <c r="I11" s="99">
        <f>SUM(I13+I94)</f>
        <v>470</v>
      </c>
      <c r="J11" s="120">
        <f>(SUM(J13+J94))</f>
        <v>100</v>
      </c>
      <c r="L11" s="99">
        <f>SUM(L13+L94)</f>
        <v>463</v>
      </c>
      <c r="M11" s="120">
        <f>(SUM(M13+M94))</f>
        <v>100</v>
      </c>
      <c r="O11" s="99">
        <f>SUM(O13+O94)</f>
        <v>460</v>
      </c>
      <c r="P11" s="120">
        <f>(SUM(P13+P94))</f>
        <v>100</v>
      </c>
      <c r="R11" s="99">
        <f>SUM(R13+R94)</f>
        <v>463</v>
      </c>
      <c r="S11" s="120">
        <f>(SUM(S13+S94))</f>
        <v>100</v>
      </c>
    </row>
    <row r="12" spans="1:20" ht="17.100000000000001" customHeight="1">
      <c r="A12" s="99"/>
      <c r="C12" s="99"/>
      <c r="D12" s="99"/>
      <c r="F12" s="99"/>
      <c r="G12" s="99"/>
      <c r="I12" s="99"/>
      <c r="J12" s="99"/>
      <c r="L12" s="99"/>
      <c r="M12" s="99"/>
      <c r="O12" s="99"/>
      <c r="P12" s="99"/>
      <c r="R12" s="99"/>
      <c r="S12" s="99"/>
    </row>
    <row r="13" spans="1:20" ht="17.100000000000001" customHeight="1">
      <c r="A13" s="119" t="s">
        <v>275</v>
      </c>
      <c r="C13" s="99">
        <f>SUM(C15:C92)</f>
        <v>382</v>
      </c>
      <c r="D13" s="120">
        <f>IF($A13&lt;&gt;0,C13/C$11*100,"")</f>
        <v>79.089026915113863</v>
      </c>
      <c r="F13" s="99">
        <f>SUM(F15:F92)</f>
        <v>352</v>
      </c>
      <c r="G13" s="120">
        <f>IF($A13&lt;&gt;0,F13/F$11*100,"")</f>
        <v>80</v>
      </c>
      <c r="I13" s="99">
        <f>SUM(I15:I92)</f>
        <v>375</v>
      </c>
      <c r="J13" s="120">
        <f>IF($A13&lt;&gt;0,I13/I$11*100,"")</f>
        <v>79.787234042553195</v>
      </c>
      <c r="L13" s="99">
        <f>SUM(L15:L92)</f>
        <v>368</v>
      </c>
      <c r="M13" s="120">
        <f>IF($A13&lt;&gt;0,L13/L$11*100,"")</f>
        <v>79.481641468682511</v>
      </c>
      <c r="O13" s="99">
        <f>SUM(O15:O92)</f>
        <v>363</v>
      </c>
      <c r="P13" s="120">
        <f>IF($A13&lt;&gt;0,O13/O$11*100,"")</f>
        <v>78.913043478260875</v>
      </c>
      <c r="R13" s="99">
        <f>SUM(R15:R92)</f>
        <v>353</v>
      </c>
      <c r="S13" s="120">
        <f>IF($A13&lt;&gt;0,R13/R$11*100,"")</f>
        <v>76.241900647948171</v>
      </c>
    </row>
    <row r="14" spans="1:20" ht="17.100000000000001" customHeight="1">
      <c r="A14" s="99"/>
      <c r="C14" s="99"/>
      <c r="D14" s="120" t="str">
        <f t="shared" ref="D14:D77" si="0">IF($A14&lt;&gt;0,C14/C$11*100,"")</f>
        <v/>
      </c>
      <c r="F14" s="99"/>
      <c r="G14" s="120" t="str">
        <f t="shared" ref="G14:G77" si="1">IF($A14&lt;&gt;0,F14/F$11*100,"")</f>
        <v/>
      </c>
      <c r="I14" s="99"/>
      <c r="J14" s="120" t="str">
        <f t="shared" ref="J14:J77" si="2">IF($A14&lt;&gt;0,I14/I$11*100,"")</f>
        <v/>
      </c>
      <c r="L14" s="99"/>
      <c r="M14" s="120" t="str">
        <f t="shared" ref="M14:M77" si="3">IF($A14&lt;&gt;0,L14/L$11*100,"")</f>
        <v/>
      </c>
    </row>
    <row r="15" spans="1:20" ht="17.100000000000001" customHeight="1">
      <c r="A15" s="99" t="s">
        <v>279</v>
      </c>
      <c r="C15" s="121">
        <v>27</v>
      </c>
      <c r="D15" s="120">
        <f t="shared" si="0"/>
        <v>5.5900621118012426</v>
      </c>
      <c r="F15" s="121">
        <v>26</v>
      </c>
      <c r="G15" s="120">
        <f t="shared" si="1"/>
        <v>5.9090909090909092</v>
      </c>
      <c r="I15" s="121">
        <v>27</v>
      </c>
      <c r="J15" s="120">
        <f t="shared" si="2"/>
        <v>5.7446808510638299</v>
      </c>
      <c r="L15" s="121">
        <v>25</v>
      </c>
      <c r="M15" s="120">
        <f t="shared" si="3"/>
        <v>5.3995680345572357</v>
      </c>
      <c r="O15" s="121">
        <v>27</v>
      </c>
      <c r="P15" s="120">
        <f>IF($A15&lt;&gt;0,O15/O$11*100,"")</f>
        <v>5.8695652173913047</v>
      </c>
      <c r="R15" s="121">
        <v>30</v>
      </c>
      <c r="S15" s="120">
        <f>IF($A15&lt;&gt;0,R15/R$11*100,"")</f>
        <v>6.4794816414686833</v>
      </c>
    </row>
    <row r="16" spans="1:20" ht="18" hidden="1" customHeight="1">
      <c r="A16" s="99" t="s">
        <v>138</v>
      </c>
      <c r="C16" s="121"/>
      <c r="D16" s="120">
        <f t="shared" si="0"/>
        <v>0</v>
      </c>
      <c r="F16" s="121"/>
      <c r="G16" s="120">
        <f t="shared" si="1"/>
        <v>0</v>
      </c>
      <c r="I16" s="121"/>
      <c r="J16" s="120">
        <f t="shared" si="2"/>
        <v>0</v>
      </c>
      <c r="L16" s="121"/>
      <c r="M16" s="120">
        <f t="shared" si="3"/>
        <v>0</v>
      </c>
      <c r="O16" s="121"/>
      <c r="P16" s="120">
        <f t="shared" ref="P16:P79" si="4">IF($A16&lt;&gt;0,O16/O$11*100,"")</f>
        <v>0</v>
      </c>
      <c r="R16" s="121"/>
      <c r="S16" s="120">
        <f t="shared" ref="S16:S79" si="5">IF($A16&lt;&gt;0,R16/R$11*100,"")</f>
        <v>0</v>
      </c>
    </row>
    <row r="17" spans="1:19" ht="18" hidden="1" customHeight="1">
      <c r="A17" s="99" t="s">
        <v>139</v>
      </c>
      <c r="C17" s="121"/>
      <c r="D17" s="120">
        <f t="shared" si="0"/>
        <v>0</v>
      </c>
      <c r="F17" s="121"/>
      <c r="G17" s="120">
        <f t="shared" si="1"/>
        <v>0</v>
      </c>
      <c r="I17" s="121"/>
      <c r="J17" s="120">
        <f t="shared" si="2"/>
        <v>0</v>
      </c>
      <c r="L17" s="121"/>
      <c r="M17" s="120">
        <f t="shared" si="3"/>
        <v>0</v>
      </c>
      <c r="O17" s="121"/>
      <c r="P17" s="120">
        <f t="shared" si="4"/>
        <v>0</v>
      </c>
      <c r="R17" s="121"/>
      <c r="S17" s="120">
        <f t="shared" si="5"/>
        <v>0</v>
      </c>
    </row>
    <row r="18" spans="1:19" ht="18" hidden="1" customHeight="1">
      <c r="A18" s="99" t="s">
        <v>140</v>
      </c>
      <c r="C18" s="121"/>
      <c r="D18" s="120">
        <f t="shared" si="0"/>
        <v>0</v>
      </c>
      <c r="F18" s="121"/>
      <c r="G18" s="120">
        <f t="shared" si="1"/>
        <v>0</v>
      </c>
      <c r="I18" s="121"/>
      <c r="J18" s="120">
        <f t="shared" si="2"/>
        <v>0</v>
      </c>
      <c r="L18" s="121"/>
      <c r="M18" s="120">
        <f t="shared" si="3"/>
        <v>0</v>
      </c>
      <c r="O18" s="121"/>
      <c r="P18" s="120">
        <f t="shared" si="4"/>
        <v>0</v>
      </c>
      <c r="R18" s="121"/>
      <c r="S18" s="120">
        <f t="shared" si="5"/>
        <v>0</v>
      </c>
    </row>
    <row r="19" spans="1:19" ht="18" hidden="1" customHeight="1">
      <c r="A19" s="99" t="s">
        <v>141</v>
      </c>
      <c r="C19" s="121"/>
      <c r="D19" s="120">
        <f t="shared" si="0"/>
        <v>0</v>
      </c>
      <c r="F19" s="121"/>
      <c r="G19" s="120">
        <f t="shared" si="1"/>
        <v>0</v>
      </c>
      <c r="I19" s="121"/>
      <c r="J19" s="120">
        <f t="shared" si="2"/>
        <v>0</v>
      </c>
      <c r="L19" s="121"/>
      <c r="M19" s="120">
        <f t="shared" si="3"/>
        <v>0</v>
      </c>
      <c r="O19" s="121"/>
      <c r="P19" s="120">
        <f t="shared" si="4"/>
        <v>0</v>
      </c>
      <c r="R19" s="121"/>
      <c r="S19" s="120">
        <f t="shared" si="5"/>
        <v>0</v>
      </c>
    </row>
    <row r="20" spans="1:19" ht="18" hidden="1" customHeight="1">
      <c r="A20" s="99"/>
      <c r="C20" s="121"/>
      <c r="D20" s="120" t="str">
        <f t="shared" si="0"/>
        <v/>
      </c>
      <c r="F20" s="121"/>
      <c r="G20" s="120" t="str">
        <f t="shared" si="1"/>
        <v/>
      </c>
      <c r="I20" s="121"/>
      <c r="J20" s="120" t="str">
        <f t="shared" si="2"/>
        <v/>
      </c>
      <c r="L20" s="121"/>
      <c r="M20" s="120" t="str">
        <f t="shared" si="3"/>
        <v/>
      </c>
      <c r="O20" s="121"/>
      <c r="P20" s="120" t="str">
        <f t="shared" si="4"/>
        <v/>
      </c>
      <c r="R20" s="121"/>
      <c r="S20" s="120" t="str">
        <f t="shared" si="5"/>
        <v/>
      </c>
    </row>
    <row r="21" spans="1:19" ht="18" hidden="1" customHeight="1">
      <c r="A21" s="99" t="s">
        <v>142</v>
      </c>
      <c r="C21" s="121"/>
      <c r="D21" s="120">
        <f t="shared" si="0"/>
        <v>0</v>
      </c>
      <c r="F21" s="121"/>
      <c r="G21" s="120">
        <f t="shared" si="1"/>
        <v>0</v>
      </c>
      <c r="I21" s="121"/>
      <c r="J21" s="120">
        <f t="shared" si="2"/>
        <v>0</v>
      </c>
      <c r="L21" s="121"/>
      <c r="M21" s="120">
        <f t="shared" si="3"/>
        <v>0</v>
      </c>
      <c r="O21" s="121"/>
      <c r="P21" s="120">
        <f t="shared" si="4"/>
        <v>0</v>
      </c>
      <c r="R21" s="121"/>
      <c r="S21" s="120">
        <f t="shared" si="5"/>
        <v>0</v>
      </c>
    </row>
    <row r="22" spans="1:19" ht="18" hidden="1" customHeight="1">
      <c r="A22" s="99" t="s">
        <v>143</v>
      </c>
      <c r="C22" s="121"/>
      <c r="D22" s="120">
        <f t="shared" si="0"/>
        <v>0</v>
      </c>
      <c r="F22" s="121"/>
      <c r="G22" s="120">
        <f t="shared" si="1"/>
        <v>0</v>
      </c>
      <c r="I22" s="121"/>
      <c r="J22" s="120">
        <f t="shared" si="2"/>
        <v>0</v>
      </c>
      <c r="L22" s="121"/>
      <c r="M22" s="120">
        <f t="shared" si="3"/>
        <v>0</v>
      </c>
      <c r="O22" s="121"/>
      <c r="P22" s="120">
        <f t="shared" si="4"/>
        <v>0</v>
      </c>
      <c r="R22" s="121"/>
      <c r="S22" s="120">
        <f t="shared" si="5"/>
        <v>0</v>
      </c>
    </row>
    <row r="23" spans="1:19" ht="18" hidden="1" customHeight="1">
      <c r="A23" s="99" t="s">
        <v>144</v>
      </c>
      <c r="C23" s="121"/>
      <c r="D23" s="120">
        <f t="shared" si="0"/>
        <v>0</v>
      </c>
      <c r="F23" s="121"/>
      <c r="G23" s="120">
        <f t="shared" si="1"/>
        <v>0</v>
      </c>
      <c r="I23" s="121"/>
      <c r="J23" s="120">
        <f t="shared" si="2"/>
        <v>0</v>
      </c>
      <c r="L23" s="121"/>
      <c r="M23" s="120">
        <f t="shared" si="3"/>
        <v>0</v>
      </c>
      <c r="O23" s="121"/>
      <c r="P23" s="120">
        <f t="shared" si="4"/>
        <v>0</v>
      </c>
      <c r="R23" s="121"/>
      <c r="S23" s="120">
        <f t="shared" si="5"/>
        <v>0</v>
      </c>
    </row>
    <row r="24" spans="1:19" ht="18" hidden="1" customHeight="1">
      <c r="A24" s="99" t="s">
        <v>145</v>
      </c>
      <c r="C24" s="121"/>
      <c r="D24" s="120">
        <f t="shared" si="0"/>
        <v>0</v>
      </c>
      <c r="F24" s="121"/>
      <c r="G24" s="120">
        <f t="shared" si="1"/>
        <v>0</v>
      </c>
      <c r="I24" s="121"/>
      <c r="J24" s="120">
        <f t="shared" si="2"/>
        <v>0</v>
      </c>
      <c r="L24" s="121"/>
      <c r="M24" s="120">
        <f t="shared" si="3"/>
        <v>0</v>
      </c>
      <c r="O24" s="121"/>
      <c r="P24" s="120">
        <f t="shared" si="4"/>
        <v>0</v>
      </c>
      <c r="R24" s="121"/>
      <c r="S24" s="120">
        <f t="shared" si="5"/>
        <v>0</v>
      </c>
    </row>
    <row r="25" spans="1:19" ht="17.100000000000001" customHeight="1">
      <c r="A25" s="99"/>
      <c r="C25" s="121"/>
      <c r="D25" s="120" t="str">
        <f t="shared" si="0"/>
        <v/>
      </c>
      <c r="F25" s="121"/>
      <c r="G25" s="120" t="str">
        <f t="shared" si="1"/>
        <v/>
      </c>
      <c r="I25" s="121"/>
      <c r="J25" s="120" t="str">
        <f t="shared" si="2"/>
        <v/>
      </c>
      <c r="L25" s="121"/>
      <c r="M25" s="120" t="str">
        <f t="shared" si="3"/>
        <v/>
      </c>
      <c r="O25" s="121"/>
      <c r="P25" s="120" t="str">
        <f t="shared" si="4"/>
        <v/>
      </c>
      <c r="R25" s="121"/>
      <c r="S25" s="120" t="str">
        <f t="shared" si="5"/>
        <v/>
      </c>
    </row>
    <row r="26" spans="1:19" ht="17.100000000000001" customHeight="1">
      <c r="A26" s="99" t="s">
        <v>280</v>
      </c>
      <c r="C26" s="121">
        <v>35</v>
      </c>
      <c r="D26" s="120">
        <f t="shared" si="0"/>
        <v>7.2463768115942031</v>
      </c>
      <c r="F26" s="121">
        <v>27</v>
      </c>
      <c r="G26" s="120">
        <f t="shared" si="1"/>
        <v>6.1363636363636367</v>
      </c>
      <c r="I26" s="121">
        <v>31</v>
      </c>
      <c r="J26" s="120">
        <f t="shared" si="2"/>
        <v>6.5957446808510634</v>
      </c>
      <c r="L26" s="121">
        <v>33</v>
      </c>
      <c r="M26" s="120">
        <f t="shared" si="3"/>
        <v>7.1274298056155514</v>
      </c>
      <c r="O26" s="121">
        <v>37</v>
      </c>
      <c r="P26" s="120">
        <f t="shared" si="4"/>
        <v>8.0434782608695645</v>
      </c>
      <c r="R26" s="121">
        <v>33</v>
      </c>
      <c r="S26" s="120">
        <f t="shared" si="5"/>
        <v>7.1274298056155514</v>
      </c>
    </row>
    <row r="27" spans="1:19" ht="18" hidden="1" customHeight="1">
      <c r="A27" s="99" t="s">
        <v>146</v>
      </c>
      <c r="C27" s="121"/>
      <c r="D27" s="120">
        <f t="shared" si="0"/>
        <v>0</v>
      </c>
      <c r="F27" s="121"/>
      <c r="G27" s="120">
        <f t="shared" si="1"/>
        <v>0</v>
      </c>
      <c r="I27" s="121"/>
      <c r="J27" s="120">
        <f t="shared" si="2"/>
        <v>0</v>
      </c>
      <c r="L27" s="121"/>
      <c r="M27" s="120">
        <f t="shared" si="3"/>
        <v>0</v>
      </c>
      <c r="O27" s="121"/>
      <c r="P27" s="120">
        <f t="shared" si="4"/>
        <v>0</v>
      </c>
      <c r="R27" s="121"/>
      <c r="S27" s="120">
        <f t="shared" si="5"/>
        <v>0</v>
      </c>
    </row>
    <row r="28" spans="1:19" ht="18" hidden="1" customHeight="1">
      <c r="A28" s="99" t="s">
        <v>147</v>
      </c>
      <c r="C28" s="121"/>
      <c r="D28" s="120">
        <f t="shared" si="0"/>
        <v>0</v>
      </c>
      <c r="F28" s="121"/>
      <c r="G28" s="120">
        <f t="shared" si="1"/>
        <v>0</v>
      </c>
      <c r="I28" s="121"/>
      <c r="J28" s="120">
        <f t="shared" si="2"/>
        <v>0</v>
      </c>
      <c r="L28" s="121"/>
      <c r="M28" s="120">
        <f t="shared" si="3"/>
        <v>0</v>
      </c>
      <c r="O28" s="121"/>
      <c r="P28" s="120">
        <f t="shared" si="4"/>
        <v>0</v>
      </c>
      <c r="R28" s="121"/>
      <c r="S28" s="120">
        <f t="shared" si="5"/>
        <v>0</v>
      </c>
    </row>
    <row r="29" spans="1:19" ht="18" hidden="1" customHeight="1">
      <c r="A29" s="99" t="s">
        <v>148</v>
      </c>
      <c r="C29" s="121"/>
      <c r="D29" s="120">
        <f t="shared" si="0"/>
        <v>0</v>
      </c>
      <c r="F29" s="121"/>
      <c r="G29" s="120">
        <f t="shared" si="1"/>
        <v>0</v>
      </c>
      <c r="I29" s="121"/>
      <c r="J29" s="120">
        <f t="shared" si="2"/>
        <v>0</v>
      </c>
      <c r="L29" s="121"/>
      <c r="M29" s="120">
        <f t="shared" si="3"/>
        <v>0</v>
      </c>
      <c r="O29" s="121"/>
      <c r="P29" s="120">
        <f t="shared" si="4"/>
        <v>0</v>
      </c>
      <c r="R29" s="121"/>
      <c r="S29" s="120">
        <f t="shared" si="5"/>
        <v>0</v>
      </c>
    </row>
    <row r="30" spans="1:19" ht="18" hidden="1" customHeight="1">
      <c r="A30" s="99" t="s">
        <v>149</v>
      </c>
      <c r="C30" s="121"/>
      <c r="D30" s="120">
        <f t="shared" si="0"/>
        <v>0</v>
      </c>
      <c r="F30" s="121"/>
      <c r="G30" s="120">
        <f t="shared" si="1"/>
        <v>0</v>
      </c>
      <c r="I30" s="121"/>
      <c r="J30" s="120">
        <f t="shared" si="2"/>
        <v>0</v>
      </c>
      <c r="L30" s="121"/>
      <c r="M30" s="120">
        <f t="shared" si="3"/>
        <v>0</v>
      </c>
      <c r="O30" s="121"/>
      <c r="P30" s="120">
        <f t="shared" si="4"/>
        <v>0</v>
      </c>
      <c r="R30" s="121"/>
      <c r="S30" s="120">
        <f t="shared" si="5"/>
        <v>0</v>
      </c>
    </row>
    <row r="31" spans="1:19" ht="18" hidden="1" customHeight="1">
      <c r="A31" s="99" t="s">
        <v>150</v>
      </c>
      <c r="C31" s="121"/>
      <c r="D31" s="120">
        <f t="shared" si="0"/>
        <v>0</v>
      </c>
      <c r="F31" s="121"/>
      <c r="G31" s="120">
        <f t="shared" si="1"/>
        <v>0</v>
      </c>
      <c r="I31" s="121"/>
      <c r="J31" s="120">
        <f t="shared" si="2"/>
        <v>0</v>
      </c>
      <c r="L31" s="121"/>
      <c r="M31" s="120">
        <f t="shared" si="3"/>
        <v>0</v>
      </c>
      <c r="O31" s="121"/>
      <c r="P31" s="120">
        <f t="shared" si="4"/>
        <v>0</v>
      </c>
      <c r="R31" s="121"/>
      <c r="S31" s="120">
        <f t="shared" si="5"/>
        <v>0</v>
      </c>
    </row>
    <row r="32" spans="1:19" ht="18" hidden="1" customHeight="1">
      <c r="A32" s="99" t="s">
        <v>151</v>
      </c>
      <c r="C32" s="121"/>
      <c r="D32" s="120">
        <f t="shared" si="0"/>
        <v>0</v>
      </c>
      <c r="F32" s="121"/>
      <c r="G32" s="120">
        <f t="shared" si="1"/>
        <v>0</v>
      </c>
      <c r="I32" s="121"/>
      <c r="J32" s="120">
        <f t="shared" si="2"/>
        <v>0</v>
      </c>
      <c r="L32" s="121"/>
      <c r="M32" s="120">
        <f t="shared" si="3"/>
        <v>0</v>
      </c>
      <c r="O32" s="121"/>
      <c r="P32" s="120">
        <f t="shared" si="4"/>
        <v>0</v>
      </c>
      <c r="R32" s="121"/>
      <c r="S32" s="120">
        <f t="shared" si="5"/>
        <v>0</v>
      </c>
    </row>
    <row r="33" spans="1:19" ht="17.100000000000001" customHeight="1">
      <c r="A33" s="99"/>
      <c r="C33" s="121"/>
      <c r="D33" s="120" t="str">
        <f t="shared" si="0"/>
        <v/>
      </c>
      <c r="F33" s="121"/>
      <c r="G33" s="120" t="str">
        <f t="shared" si="1"/>
        <v/>
      </c>
      <c r="I33" s="121"/>
      <c r="J33" s="120" t="str">
        <f t="shared" si="2"/>
        <v/>
      </c>
      <c r="L33" s="121"/>
      <c r="M33" s="120" t="str">
        <f t="shared" si="3"/>
        <v/>
      </c>
      <c r="O33" s="121"/>
      <c r="P33" s="120" t="str">
        <f t="shared" si="4"/>
        <v/>
      </c>
      <c r="R33" s="121"/>
      <c r="S33" s="120" t="str">
        <f t="shared" si="5"/>
        <v/>
      </c>
    </row>
    <row r="34" spans="1:19" ht="17.100000000000001" customHeight="1">
      <c r="A34" s="99" t="s">
        <v>281</v>
      </c>
      <c r="C34" s="121">
        <v>134</v>
      </c>
      <c r="D34" s="120">
        <f t="shared" si="0"/>
        <v>27.74327122153209</v>
      </c>
      <c r="F34" s="121">
        <v>122</v>
      </c>
      <c r="G34" s="120">
        <f t="shared" si="1"/>
        <v>27.727272727272727</v>
      </c>
      <c r="I34" s="121">
        <v>129</v>
      </c>
      <c r="J34" s="120">
        <f t="shared" si="2"/>
        <v>27.446808510638299</v>
      </c>
      <c r="L34" s="121">
        <v>126</v>
      </c>
      <c r="M34" s="120">
        <f t="shared" si="3"/>
        <v>27.213822894168466</v>
      </c>
      <c r="O34" s="121">
        <v>128</v>
      </c>
      <c r="P34" s="120">
        <f t="shared" si="4"/>
        <v>27.826086956521738</v>
      </c>
      <c r="R34" s="121">
        <v>147</v>
      </c>
      <c r="S34" s="120">
        <f t="shared" si="5"/>
        <v>31.749460043196542</v>
      </c>
    </row>
    <row r="35" spans="1:19" ht="18" hidden="1" customHeight="1">
      <c r="A35" s="99" t="s">
        <v>152</v>
      </c>
      <c r="C35" s="121"/>
      <c r="D35" s="120">
        <f t="shared" si="0"/>
        <v>0</v>
      </c>
      <c r="F35" s="121"/>
      <c r="G35" s="120">
        <f t="shared" si="1"/>
        <v>0</v>
      </c>
      <c r="I35" s="121"/>
      <c r="J35" s="120">
        <f t="shared" si="2"/>
        <v>0</v>
      </c>
      <c r="L35" s="121"/>
      <c r="M35" s="120">
        <f t="shared" si="3"/>
        <v>0</v>
      </c>
      <c r="O35" s="121"/>
      <c r="P35" s="120">
        <f t="shared" si="4"/>
        <v>0</v>
      </c>
      <c r="R35" s="121"/>
      <c r="S35" s="120">
        <f t="shared" si="5"/>
        <v>0</v>
      </c>
    </row>
    <row r="36" spans="1:19" ht="18" hidden="1" customHeight="1">
      <c r="A36" s="99" t="s">
        <v>153</v>
      </c>
      <c r="C36" s="121"/>
      <c r="D36" s="120">
        <f t="shared" si="0"/>
        <v>0</v>
      </c>
      <c r="F36" s="121"/>
      <c r="G36" s="120">
        <f t="shared" si="1"/>
        <v>0</v>
      </c>
      <c r="I36" s="121"/>
      <c r="J36" s="120">
        <f t="shared" si="2"/>
        <v>0</v>
      </c>
      <c r="L36" s="121"/>
      <c r="M36" s="120">
        <f t="shared" si="3"/>
        <v>0</v>
      </c>
      <c r="O36" s="121"/>
      <c r="P36" s="120">
        <f t="shared" si="4"/>
        <v>0</v>
      </c>
      <c r="R36" s="121"/>
      <c r="S36" s="120">
        <f t="shared" si="5"/>
        <v>0</v>
      </c>
    </row>
    <row r="37" spans="1:19" ht="18" hidden="1" customHeight="1">
      <c r="A37" s="99" t="s">
        <v>154</v>
      </c>
      <c r="C37" s="121"/>
      <c r="D37" s="120">
        <f t="shared" si="0"/>
        <v>0</v>
      </c>
      <c r="F37" s="121"/>
      <c r="G37" s="120">
        <f t="shared" si="1"/>
        <v>0</v>
      </c>
      <c r="I37" s="121"/>
      <c r="J37" s="120">
        <f t="shared" si="2"/>
        <v>0</v>
      </c>
      <c r="L37" s="121"/>
      <c r="M37" s="120">
        <f t="shared" si="3"/>
        <v>0</v>
      </c>
      <c r="O37" s="121"/>
      <c r="P37" s="120">
        <f t="shared" si="4"/>
        <v>0</v>
      </c>
      <c r="R37" s="121"/>
      <c r="S37" s="120">
        <f t="shared" si="5"/>
        <v>0</v>
      </c>
    </row>
    <row r="38" spans="1:19" ht="18" hidden="1" customHeight="1">
      <c r="A38" s="99" t="s">
        <v>155</v>
      </c>
      <c r="C38" s="121"/>
      <c r="D38" s="120">
        <f t="shared" si="0"/>
        <v>0</v>
      </c>
      <c r="F38" s="121"/>
      <c r="G38" s="120">
        <f t="shared" si="1"/>
        <v>0</v>
      </c>
      <c r="I38" s="121"/>
      <c r="J38" s="120">
        <f t="shared" si="2"/>
        <v>0</v>
      </c>
      <c r="L38" s="121"/>
      <c r="M38" s="120">
        <f t="shared" si="3"/>
        <v>0</v>
      </c>
      <c r="O38" s="121"/>
      <c r="P38" s="120">
        <f t="shared" si="4"/>
        <v>0</v>
      </c>
      <c r="R38" s="121"/>
      <c r="S38" s="120">
        <f t="shared" si="5"/>
        <v>0</v>
      </c>
    </row>
    <row r="39" spans="1:19" ht="18" hidden="1" customHeight="1">
      <c r="A39" s="99" t="s">
        <v>156</v>
      </c>
      <c r="C39" s="121"/>
      <c r="D39" s="120">
        <f t="shared" si="0"/>
        <v>0</v>
      </c>
      <c r="F39" s="121"/>
      <c r="G39" s="120">
        <f t="shared" si="1"/>
        <v>0</v>
      </c>
      <c r="I39" s="121"/>
      <c r="J39" s="120">
        <f t="shared" si="2"/>
        <v>0</v>
      </c>
      <c r="L39" s="121"/>
      <c r="M39" s="120">
        <f t="shared" si="3"/>
        <v>0</v>
      </c>
      <c r="O39" s="121"/>
      <c r="P39" s="120">
        <f t="shared" si="4"/>
        <v>0</v>
      </c>
      <c r="R39" s="121"/>
      <c r="S39" s="120">
        <f t="shared" si="5"/>
        <v>0</v>
      </c>
    </row>
    <row r="40" spans="1:19" ht="18" hidden="1" customHeight="1">
      <c r="A40" s="99"/>
      <c r="C40" s="121"/>
      <c r="D40" s="120" t="str">
        <f t="shared" si="0"/>
        <v/>
      </c>
      <c r="F40" s="121"/>
      <c r="G40" s="120" t="str">
        <f t="shared" si="1"/>
        <v/>
      </c>
      <c r="I40" s="121"/>
      <c r="J40" s="120" t="str">
        <f t="shared" si="2"/>
        <v/>
      </c>
      <c r="L40" s="121"/>
      <c r="M40" s="120" t="str">
        <f t="shared" si="3"/>
        <v/>
      </c>
      <c r="O40" s="121"/>
      <c r="P40" s="120" t="str">
        <f t="shared" si="4"/>
        <v/>
      </c>
      <c r="R40" s="121"/>
      <c r="S40" s="120" t="str">
        <f t="shared" si="5"/>
        <v/>
      </c>
    </row>
    <row r="41" spans="1:19" ht="18" hidden="1" customHeight="1">
      <c r="A41" s="99" t="s">
        <v>157</v>
      </c>
      <c r="C41" s="121"/>
      <c r="D41" s="120">
        <f t="shared" si="0"/>
        <v>0</v>
      </c>
      <c r="F41" s="121"/>
      <c r="G41" s="120">
        <f t="shared" si="1"/>
        <v>0</v>
      </c>
      <c r="I41" s="121"/>
      <c r="J41" s="120">
        <f t="shared" si="2"/>
        <v>0</v>
      </c>
      <c r="L41" s="121"/>
      <c r="M41" s="120">
        <f t="shared" si="3"/>
        <v>0</v>
      </c>
      <c r="O41" s="121"/>
      <c r="P41" s="120">
        <f t="shared" si="4"/>
        <v>0</v>
      </c>
      <c r="R41" s="121"/>
      <c r="S41" s="120">
        <f t="shared" si="5"/>
        <v>0</v>
      </c>
    </row>
    <row r="42" spans="1:19" ht="18" hidden="1" customHeight="1">
      <c r="A42" s="99" t="s">
        <v>282</v>
      </c>
      <c r="C42" s="121"/>
      <c r="D42" s="120">
        <f t="shared" si="0"/>
        <v>0</v>
      </c>
      <c r="F42" s="121"/>
      <c r="G42" s="120">
        <f t="shared" si="1"/>
        <v>0</v>
      </c>
      <c r="I42" s="121"/>
      <c r="J42" s="120">
        <f t="shared" si="2"/>
        <v>0</v>
      </c>
      <c r="L42" s="121"/>
      <c r="M42" s="120">
        <f t="shared" si="3"/>
        <v>0</v>
      </c>
      <c r="O42" s="121"/>
      <c r="P42" s="120">
        <f t="shared" si="4"/>
        <v>0</v>
      </c>
      <c r="R42" s="121"/>
      <c r="S42" s="120">
        <f t="shared" si="5"/>
        <v>0</v>
      </c>
    </row>
    <row r="43" spans="1:19" ht="18" hidden="1" customHeight="1">
      <c r="A43" s="99" t="s">
        <v>158</v>
      </c>
      <c r="C43" s="121"/>
      <c r="D43" s="120">
        <f t="shared" si="0"/>
        <v>0</v>
      </c>
      <c r="F43" s="121"/>
      <c r="G43" s="120">
        <f t="shared" si="1"/>
        <v>0</v>
      </c>
      <c r="I43" s="121"/>
      <c r="J43" s="120">
        <f t="shared" si="2"/>
        <v>0</v>
      </c>
      <c r="L43" s="121"/>
      <c r="M43" s="120">
        <f t="shared" si="3"/>
        <v>0</v>
      </c>
      <c r="O43" s="121"/>
      <c r="P43" s="120">
        <f t="shared" si="4"/>
        <v>0</v>
      </c>
      <c r="R43" s="121"/>
      <c r="S43" s="120">
        <f t="shared" si="5"/>
        <v>0</v>
      </c>
    </row>
    <row r="44" spans="1:19" ht="18" hidden="1" customHeight="1">
      <c r="A44" s="99" t="s">
        <v>159</v>
      </c>
      <c r="C44" s="121"/>
      <c r="D44" s="120">
        <f t="shared" si="0"/>
        <v>0</v>
      </c>
      <c r="F44" s="121"/>
      <c r="G44" s="120">
        <f t="shared" si="1"/>
        <v>0</v>
      </c>
      <c r="I44" s="121"/>
      <c r="J44" s="120">
        <f t="shared" si="2"/>
        <v>0</v>
      </c>
      <c r="L44" s="121"/>
      <c r="M44" s="120">
        <f t="shared" si="3"/>
        <v>0</v>
      </c>
      <c r="O44" s="121"/>
      <c r="P44" s="120">
        <f t="shared" si="4"/>
        <v>0</v>
      </c>
      <c r="R44" s="121"/>
      <c r="S44" s="120">
        <f t="shared" si="5"/>
        <v>0</v>
      </c>
    </row>
    <row r="45" spans="1:19" ht="18" hidden="1" customHeight="1">
      <c r="A45" s="99" t="s">
        <v>283</v>
      </c>
      <c r="C45" s="121"/>
      <c r="D45" s="120">
        <f t="shared" si="0"/>
        <v>0</v>
      </c>
      <c r="F45" s="121"/>
      <c r="G45" s="120">
        <f t="shared" si="1"/>
        <v>0</v>
      </c>
      <c r="I45" s="121"/>
      <c r="J45" s="120">
        <f t="shared" si="2"/>
        <v>0</v>
      </c>
      <c r="L45" s="121"/>
      <c r="M45" s="120">
        <f t="shared" si="3"/>
        <v>0</v>
      </c>
      <c r="O45" s="121"/>
      <c r="P45" s="120">
        <f t="shared" si="4"/>
        <v>0</v>
      </c>
      <c r="R45" s="121"/>
      <c r="S45" s="120">
        <f t="shared" si="5"/>
        <v>0</v>
      </c>
    </row>
    <row r="46" spans="1:19" ht="18" hidden="1" customHeight="1">
      <c r="A46" s="99" t="s">
        <v>161</v>
      </c>
      <c r="C46" s="121"/>
      <c r="D46" s="120">
        <f t="shared" si="0"/>
        <v>0</v>
      </c>
      <c r="F46" s="121"/>
      <c r="G46" s="120">
        <f t="shared" si="1"/>
        <v>0</v>
      </c>
      <c r="I46" s="121"/>
      <c r="J46" s="120">
        <f t="shared" si="2"/>
        <v>0</v>
      </c>
      <c r="L46" s="121"/>
      <c r="M46" s="120">
        <f t="shared" si="3"/>
        <v>0</v>
      </c>
      <c r="O46" s="121"/>
      <c r="P46" s="120">
        <f t="shared" si="4"/>
        <v>0</v>
      </c>
      <c r="R46" s="121"/>
      <c r="S46" s="120">
        <f t="shared" si="5"/>
        <v>0</v>
      </c>
    </row>
    <row r="47" spans="1:19" ht="18" hidden="1" customHeight="1">
      <c r="A47" s="99" t="s">
        <v>160</v>
      </c>
      <c r="C47" s="121"/>
      <c r="D47" s="120">
        <f t="shared" si="0"/>
        <v>0</v>
      </c>
      <c r="F47" s="121"/>
      <c r="G47" s="120">
        <f t="shared" si="1"/>
        <v>0</v>
      </c>
      <c r="I47" s="121"/>
      <c r="J47" s="120">
        <f t="shared" si="2"/>
        <v>0</v>
      </c>
      <c r="L47" s="121"/>
      <c r="M47" s="120">
        <f t="shared" si="3"/>
        <v>0</v>
      </c>
      <c r="O47" s="121"/>
      <c r="P47" s="120">
        <f t="shared" si="4"/>
        <v>0</v>
      </c>
      <c r="R47" s="121"/>
      <c r="S47" s="120">
        <f t="shared" si="5"/>
        <v>0</v>
      </c>
    </row>
    <row r="48" spans="1:19" ht="18" hidden="1" customHeight="1">
      <c r="A48" s="99"/>
      <c r="C48" s="121"/>
      <c r="D48" s="120" t="str">
        <f t="shared" si="0"/>
        <v/>
      </c>
      <c r="F48" s="121"/>
      <c r="G48" s="120" t="str">
        <f t="shared" si="1"/>
        <v/>
      </c>
      <c r="I48" s="121"/>
      <c r="J48" s="120" t="str">
        <f t="shared" si="2"/>
        <v/>
      </c>
      <c r="L48" s="121"/>
      <c r="M48" s="120" t="str">
        <f t="shared" si="3"/>
        <v/>
      </c>
      <c r="O48" s="121"/>
      <c r="P48" s="120" t="str">
        <f t="shared" si="4"/>
        <v/>
      </c>
      <c r="R48" s="121"/>
      <c r="S48" s="120" t="str">
        <f t="shared" si="5"/>
        <v/>
      </c>
    </row>
    <row r="49" spans="1:19" ht="18" hidden="1" customHeight="1">
      <c r="A49" s="99" t="s">
        <v>162</v>
      </c>
      <c r="C49" s="121"/>
      <c r="D49" s="120">
        <f t="shared" si="0"/>
        <v>0</v>
      </c>
      <c r="F49" s="121"/>
      <c r="G49" s="120">
        <f t="shared" si="1"/>
        <v>0</v>
      </c>
      <c r="I49" s="121"/>
      <c r="J49" s="120">
        <f t="shared" si="2"/>
        <v>0</v>
      </c>
      <c r="L49" s="121"/>
      <c r="M49" s="120">
        <f t="shared" si="3"/>
        <v>0</v>
      </c>
      <c r="O49" s="121"/>
      <c r="P49" s="120">
        <f t="shared" si="4"/>
        <v>0</v>
      </c>
      <c r="R49" s="121"/>
      <c r="S49" s="120">
        <f t="shared" si="5"/>
        <v>0</v>
      </c>
    </row>
    <row r="50" spans="1:19" ht="18" hidden="1" customHeight="1">
      <c r="A50" s="99"/>
      <c r="C50" s="121"/>
      <c r="D50" s="120" t="str">
        <f t="shared" si="0"/>
        <v/>
      </c>
      <c r="F50" s="121"/>
      <c r="G50" s="120" t="str">
        <f t="shared" si="1"/>
        <v/>
      </c>
      <c r="I50" s="121"/>
      <c r="J50" s="120" t="str">
        <f t="shared" si="2"/>
        <v/>
      </c>
      <c r="L50" s="121"/>
      <c r="M50" s="120" t="str">
        <f t="shared" si="3"/>
        <v/>
      </c>
      <c r="O50" s="121"/>
      <c r="P50" s="120" t="str">
        <f t="shared" si="4"/>
        <v/>
      </c>
      <c r="R50" s="121"/>
      <c r="S50" s="120" t="str">
        <f t="shared" si="5"/>
        <v/>
      </c>
    </row>
    <row r="51" spans="1:19" ht="18" hidden="1" customHeight="1">
      <c r="A51" s="99" t="s">
        <v>163</v>
      </c>
      <c r="C51" s="121"/>
      <c r="D51" s="120">
        <f t="shared" si="0"/>
        <v>0</v>
      </c>
      <c r="F51" s="121"/>
      <c r="G51" s="120">
        <f t="shared" si="1"/>
        <v>0</v>
      </c>
      <c r="I51" s="121"/>
      <c r="J51" s="120">
        <f t="shared" si="2"/>
        <v>0</v>
      </c>
      <c r="L51" s="121"/>
      <c r="M51" s="120">
        <f t="shared" si="3"/>
        <v>0</v>
      </c>
      <c r="O51" s="121"/>
      <c r="P51" s="120">
        <f t="shared" si="4"/>
        <v>0</v>
      </c>
      <c r="R51" s="121"/>
      <c r="S51" s="120">
        <f t="shared" si="5"/>
        <v>0</v>
      </c>
    </row>
    <row r="52" spans="1:19" ht="18" hidden="1" customHeight="1">
      <c r="A52" s="99" t="s">
        <v>164</v>
      </c>
      <c r="C52" s="121"/>
      <c r="D52" s="120">
        <f t="shared" si="0"/>
        <v>0</v>
      </c>
      <c r="F52" s="121"/>
      <c r="G52" s="120">
        <f t="shared" si="1"/>
        <v>0</v>
      </c>
      <c r="I52" s="121"/>
      <c r="J52" s="120">
        <f t="shared" si="2"/>
        <v>0</v>
      </c>
      <c r="L52" s="121"/>
      <c r="M52" s="120">
        <f t="shared" si="3"/>
        <v>0</v>
      </c>
      <c r="O52" s="121"/>
      <c r="P52" s="120">
        <f t="shared" si="4"/>
        <v>0</v>
      </c>
      <c r="R52" s="121"/>
      <c r="S52" s="120">
        <f t="shared" si="5"/>
        <v>0</v>
      </c>
    </row>
    <row r="53" spans="1:19" ht="18" hidden="1" customHeight="1">
      <c r="A53" s="99" t="s">
        <v>165</v>
      </c>
      <c r="C53" s="121"/>
      <c r="D53" s="120">
        <f t="shared" si="0"/>
        <v>0</v>
      </c>
      <c r="F53" s="121"/>
      <c r="G53" s="120">
        <f t="shared" si="1"/>
        <v>0</v>
      </c>
      <c r="I53" s="121"/>
      <c r="J53" s="120">
        <f t="shared" si="2"/>
        <v>0</v>
      </c>
      <c r="L53" s="121"/>
      <c r="M53" s="120">
        <f t="shared" si="3"/>
        <v>0</v>
      </c>
      <c r="O53" s="121"/>
      <c r="P53" s="120">
        <f t="shared" si="4"/>
        <v>0</v>
      </c>
      <c r="R53" s="121"/>
      <c r="S53" s="120">
        <f t="shared" si="5"/>
        <v>0</v>
      </c>
    </row>
    <row r="54" spans="1:19" ht="18" hidden="1" customHeight="1">
      <c r="A54" s="99" t="s">
        <v>166</v>
      </c>
      <c r="C54" s="121"/>
      <c r="D54" s="120">
        <f t="shared" si="0"/>
        <v>0</v>
      </c>
      <c r="F54" s="121"/>
      <c r="G54" s="120">
        <f t="shared" si="1"/>
        <v>0</v>
      </c>
      <c r="I54" s="121"/>
      <c r="J54" s="120">
        <f t="shared" si="2"/>
        <v>0</v>
      </c>
      <c r="L54" s="121"/>
      <c r="M54" s="120">
        <f t="shared" si="3"/>
        <v>0</v>
      </c>
      <c r="O54" s="121"/>
      <c r="P54" s="120">
        <f t="shared" si="4"/>
        <v>0</v>
      </c>
      <c r="R54" s="121"/>
      <c r="S54" s="120">
        <f t="shared" si="5"/>
        <v>0</v>
      </c>
    </row>
    <row r="55" spans="1:19" ht="18" hidden="1" customHeight="1">
      <c r="A55" s="99" t="s">
        <v>211</v>
      </c>
      <c r="C55" s="121"/>
      <c r="D55" s="120">
        <f t="shared" si="0"/>
        <v>0</v>
      </c>
      <c r="F55" s="121"/>
      <c r="G55" s="120">
        <f t="shared" si="1"/>
        <v>0</v>
      </c>
      <c r="I55" s="121"/>
      <c r="J55" s="120">
        <f t="shared" si="2"/>
        <v>0</v>
      </c>
      <c r="L55" s="121"/>
      <c r="M55" s="120">
        <f t="shared" si="3"/>
        <v>0</v>
      </c>
      <c r="O55" s="121"/>
      <c r="P55" s="120">
        <f t="shared" si="4"/>
        <v>0</v>
      </c>
      <c r="R55" s="121"/>
      <c r="S55" s="120">
        <f t="shared" si="5"/>
        <v>0</v>
      </c>
    </row>
    <row r="56" spans="1:19" ht="18" hidden="1" customHeight="1">
      <c r="A56" s="99" t="s">
        <v>167</v>
      </c>
      <c r="C56" s="121"/>
      <c r="D56" s="120">
        <f t="shared" si="0"/>
        <v>0</v>
      </c>
      <c r="F56" s="121"/>
      <c r="G56" s="120">
        <f t="shared" si="1"/>
        <v>0</v>
      </c>
      <c r="I56" s="121"/>
      <c r="J56" s="120">
        <f t="shared" si="2"/>
        <v>0</v>
      </c>
      <c r="L56" s="121"/>
      <c r="M56" s="120">
        <f t="shared" si="3"/>
        <v>0</v>
      </c>
      <c r="O56" s="121"/>
      <c r="P56" s="120">
        <f t="shared" si="4"/>
        <v>0</v>
      </c>
      <c r="R56" s="121"/>
      <c r="S56" s="120">
        <f t="shared" si="5"/>
        <v>0</v>
      </c>
    </row>
    <row r="57" spans="1:19" ht="17.100000000000001" customHeight="1">
      <c r="A57" s="99"/>
      <c r="C57" s="121"/>
      <c r="D57" s="120" t="str">
        <f t="shared" si="0"/>
        <v/>
      </c>
      <c r="F57" s="121"/>
      <c r="G57" s="120" t="str">
        <f t="shared" si="1"/>
        <v/>
      </c>
      <c r="I57" s="121"/>
      <c r="J57" s="120" t="str">
        <f t="shared" si="2"/>
        <v/>
      </c>
      <c r="L57" s="121"/>
      <c r="M57" s="120" t="str">
        <f t="shared" si="3"/>
        <v/>
      </c>
      <c r="O57" s="121"/>
      <c r="P57" s="120" t="str">
        <f t="shared" si="4"/>
        <v/>
      </c>
      <c r="R57" s="121"/>
      <c r="S57" s="120" t="str">
        <f t="shared" si="5"/>
        <v/>
      </c>
    </row>
    <row r="58" spans="1:19" ht="17.100000000000001" customHeight="1">
      <c r="A58" s="99" t="s">
        <v>284</v>
      </c>
      <c r="C58" s="121">
        <v>83</v>
      </c>
      <c r="D58" s="120">
        <f t="shared" si="0"/>
        <v>17.184265010351968</v>
      </c>
      <c r="F58" s="121">
        <v>85</v>
      </c>
      <c r="G58" s="120">
        <f t="shared" si="1"/>
        <v>19.318181818181817</v>
      </c>
      <c r="I58" s="121">
        <v>89</v>
      </c>
      <c r="J58" s="120">
        <f t="shared" si="2"/>
        <v>18.936170212765958</v>
      </c>
      <c r="L58" s="121">
        <v>83</v>
      </c>
      <c r="M58" s="120">
        <f t="shared" si="3"/>
        <v>17.92656587473002</v>
      </c>
      <c r="O58" s="121">
        <v>77</v>
      </c>
      <c r="P58" s="120">
        <f t="shared" si="4"/>
        <v>16.739130434782609</v>
      </c>
      <c r="R58" s="121">
        <v>76</v>
      </c>
      <c r="S58" s="120">
        <f t="shared" si="5"/>
        <v>16.414686825053995</v>
      </c>
    </row>
    <row r="59" spans="1:19" ht="18" hidden="1" customHeight="1">
      <c r="A59" s="99" t="s">
        <v>213</v>
      </c>
      <c r="C59" s="121"/>
      <c r="D59" s="120">
        <f t="shared" si="0"/>
        <v>0</v>
      </c>
      <c r="F59" s="121"/>
      <c r="G59" s="120">
        <f t="shared" si="1"/>
        <v>0</v>
      </c>
      <c r="I59" s="121"/>
      <c r="J59" s="120">
        <f t="shared" si="2"/>
        <v>0</v>
      </c>
      <c r="L59" s="121"/>
      <c r="M59" s="120">
        <f t="shared" si="3"/>
        <v>0</v>
      </c>
      <c r="O59" s="121"/>
      <c r="P59" s="120">
        <f t="shared" si="4"/>
        <v>0</v>
      </c>
      <c r="R59" s="121"/>
      <c r="S59" s="120">
        <f t="shared" si="5"/>
        <v>0</v>
      </c>
    </row>
    <row r="60" spans="1:19" ht="18" hidden="1" customHeight="1">
      <c r="A60" s="99"/>
      <c r="C60" s="121"/>
      <c r="D60" s="120" t="str">
        <f t="shared" si="0"/>
        <v/>
      </c>
      <c r="F60" s="121"/>
      <c r="G60" s="120" t="str">
        <f t="shared" si="1"/>
        <v/>
      </c>
      <c r="I60" s="121"/>
      <c r="J60" s="120" t="str">
        <f t="shared" si="2"/>
        <v/>
      </c>
      <c r="L60" s="121"/>
      <c r="M60" s="120" t="str">
        <f t="shared" si="3"/>
        <v/>
      </c>
      <c r="O60" s="121"/>
      <c r="P60" s="120" t="str">
        <f t="shared" si="4"/>
        <v/>
      </c>
      <c r="R60" s="121"/>
      <c r="S60" s="120" t="str">
        <f t="shared" si="5"/>
        <v/>
      </c>
    </row>
    <row r="61" spans="1:19" ht="18" hidden="1" customHeight="1">
      <c r="A61" s="99" t="s">
        <v>168</v>
      </c>
      <c r="C61" s="121"/>
      <c r="D61" s="120">
        <f t="shared" si="0"/>
        <v>0</v>
      </c>
      <c r="F61" s="121"/>
      <c r="G61" s="120">
        <f t="shared" si="1"/>
        <v>0</v>
      </c>
      <c r="I61" s="121"/>
      <c r="J61" s="120">
        <f t="shared" si="2"/>
        <v>0</v>
      </c>
      <c r="L61" s="121"/>
      <c r="M61" s="120">
        <f t="shared" si="3"/>
        <v>0</v>
      </c>
      <c r="O61" s="121"/>
      <c r="P61" s="120">
        <f t="shared" si="4"/>
        <v>0</v>
      </c>
      <c r="R61" s="121"/>
      <c r="S61" s="120">
        <f t="shared" si="5"/>
        <v>0</v>
      </c>
    </row>
    <row r="62" spans="1:19" ht="18" hidden="1" customHeight="1">
      <c r="A62" s="99" t="s">
        <v>169</v>
      </c>
      <c r="C62" s="121"/>
      <c r="D62" s="120">
        <f t="shared" si="0"/>
        <v>0</v>
      </c>
      <c r="F62" s="121"/>
      <c r="G62" s="120">
        <f t="shared" si="1"/>
        <v>0</v>
      </c>
      <c r="I62" s="121"/>
      <c r="J62" s="120">
        <f t="shared" si="2"/>
        <v>0</v>
      </c>
      <c r="L62" s="121"/>
      <c r="M62" s="120">
        <f t="shared" si="3"/>
        <v>0</v>
      </c>
      <c r="O62" s="121"/>
      <c r="P62" s="120">
        <f t="shared" si="4"/>
        <v>0</v>
      </c>
      <c r="R62" s="121"/>
      <c r="S62" s="120">
        <f t="shared" si="5"/>
        <v>0</v>
      </c>
    </row>
    <row r="63" spans="1:19" ht="18" hidden="1" customHeight="1">
      <c r="A63" s="99" t="s">
        <v>170</v>
      </c>
      <c r="C63" s="121"/>
      <c r="D63" s="120">
        <f t="shared" si="0"/>
        <v>0</v>
      </c>
      <c r="F63" s="121"/>
      <c r="G63" s="120">
        <f t="shared" si="1"/>
        <v>0</v>
      </c>
      <c r="I63" s="121"/>
      <c r="J63" s="120">
        <f t="shared" si="2"/>
        <v>0</v>
      </c>
      <c r="L63" s="121"/>
      <c r="M63" s="120">
        <f t="shared" si="3"/>
        <v>0</v>
      </c>
      <c r="O63" s="121"/>
      <c r="P63" s="120">
        <f t="shared" si="4"/>
        <v>0</v>
      </c>
      <c r="R63" s="121"/>
      <c r="S63" s="120">
        <f t="shared" si="5"/>
        <v>0</v>
      </c>
    </row>
    <row r="64" spans="1:19" ht="18" hidden="1" customHeight="1">
      <c r="A64" s="99" t="s">
        <v>171</v>
      </c>
      <c r="C64" s="121"/>
      <c r="D64" s="120">
        <f t="shared" si="0"/>
        <v>0</v>
      </c>
      <c r="F64" s="121"/>
      <c r="G64" s="120">
        <f t="shared" si="1"/>
        <v>0</v>
      </c>
      <c r="I64" s="121"/>
      <c r="J64" s="120">
        <f t="shared" si="2"/>
        <v>0</v>
      </c>
      <c r="L64" s="121"/>
      <c r="M64" s="120">
        <f t="shared" si="3"/>
        <v>0</v>
      </c>
      <c r="O64" s="121"/>
      <c r="P64" s="120">
        <f t="shared" si="4"/>
        <v>0</v>
      </c>
      <c r="R64" s="121"/>
      <c r="S64" s="120">
        <f t="shared" si="5"/>
        <v>0</v>
      </c>
    </row>
    <row r="65" spans="1:19" ht="18" hidden="1" customHeight="1">
      <c r="A65" s="99"/>
      <c r="C65" s="121"/>
      <c r="D65" s="120" t="str">
        <f t="shared" si="0"/>
        <v/>
      </c>
      <c r="F65" s="121"/>
      <c r="G65" s="120" t="str">
        <f t="shared" si="1"/>
        <v/>
      </c>
      <c r="I65" s="121"/>
      <c r="J65" s="120" t="str">
        <f t="shared" si="2"/>
        <v/>
      </c>
      <c r="L65" s="121"/>
      <c r="M65" s="120" t="str">
        <f t="shared" si="3"/>
        <v/>
      </c>
      <c r="O65" s="121"/>
      <c r="P65" s="120" t="str">
        <f t="shared" si="4"/>
        <v/>
      </c>
      <c r="R65" s="121"/>
      <c r="S65" s="120" t="str">
        <f t="shared" si="5"/>
        <v/>
      </c>
    </row>
    <row r="66" spans="1:19" ht="18" hidden="1" customHeight="1">
      <c r="A66" s="99" t="s">
        <v>172</v>
      </c>
      <c r="C66" s="121"/>
      <c r="D66" s="120">
        <f t="shared" si="0"/>
        <v>0</v>
      </c>
      <c r="F66" s="121"/>
      <c r="G66" s="120">
        <f t="shared" si="1"/>
        <v>0</v>
      </c>
      <c r="I66" s="121"/>
      <c r="J66" s="120">
        <f t="shared" si="2"/>
        <v>0</v>
      </c>
      <c r="L66" s="121"/>
      <c r="M66" s="120">
        <f t="shared" si="3"/>
        <v>0</v>
      </c>
      <c r="O66" s="121"/>
      <c r="P66" s="120">
        <f t="shared" si="4"/>
        <v>0</v>
      </c>
      <c r="R66" s="121"/>
      <c r="S66" s="120">
        <f t="shared" si="5"/>
        <v>0</v>
      </c>
    </row>
    <row r="67" spans="1:19" ht="18" hidden="1" customHeight="1">
      <c r="A67" s="99"/>
      <c r="C67" s="121"/>
      <c r="D67" s="120" t="str">
        <f t="shared" si="0"/>
        <v/>
      </c>
      <c r="F67" s="121"/>
      <c r="G67" s="120" t="str">
        <f t="shared" si="1"/>
        <v/>
      </c>
      <c r="I67" s="121"/>
      <c r="J67" s="120" t="str">
        <f t="shared" si="2"/>
        <v/>
      </c>
      <c r="L67" s="121"/>
      <c r="M67" s="120" t="str">
        <f t="shared" si="3"/>
        <v/>
      </c>
      <c r="O67" s="121"/>
      <c r="P67" s="120" t="str">
        <f t="shared" si="4"/>
        <v/>
      </c>
      <c r="R67" s="121"/>
      <c r="S67" s="120" t="str">
        <f t="shared" si="5"/>
        <v/>
      </c>
    </row>
    <row r="68" spans="1:19" ht="18" hidden="1" customHeight="1">
      <c r="A68" s="99" t="s">
        <v>173</v>
      </c>
      <c r="C68" s="121"/>
      <c r="D68" s="120">
        <f t="shared" si="0"/>
        <v>0</v>
      </c>
      <c r="F68" s="121"/>
      <c r="G68" s="120">
        <f t="shared" si="1"/>
        <v>0</v>
      </c>
      <c r="I68" s="121"/>
      <c r="J68" s="120">
        <f t="shared" si="2"/>
        <v>0</v>
      </c>
      <c r="L68" s="121"/>
      <c r="M68" s="120">
        <f t="shared" si="3"/>
        <v>0</v>
      </c>
      <c r="O68" s="121"/>
      <c r="P68" s="120">
        <f t="shared" si="4"/>
        <v>0</v>
      </c>
      <c r="R68" s="121"/>
      <c r="S68" s="120">
        <f t="shared" si="5"/>
        <v>0</v>
      </c>
    </row>
    <row r="69" spans="1:19" ht="17.100000000000001" customHeight="1">
      <c r="A69" s="99"/>
      <c r="C69" s="121"/>
      <c r="D69" s="120" t="str">
        <f t="shared" si="0"/>
        <v/>
      </c>
      <c r="F69" s="121"/>
      <c r="G69" s="120" t="str">
        <f t="shared" si="1"/>
        <v/>
      </c>
      <c r="I69" s="121"/>
      <c r="J69" s="120" t="str">
        <f t="shared" si="2"/>
        <v/>
      </c>
      <c r="L69" s="121"/>
      <c r="M69" s="120" t="str">
        <f t="shared" si="3"/>
        <v/>
      </c>
      <c r="O69" s="121"/>
      <c r="P69" s="120" t="str">
        <f t="shared" si="4"/>
        <v/>
      </c>
      <c r="R69" s="121"/>
      <c r="S69" s="120" t="str">
        <f t="shared" si="5"/>
        <v/>
      </c>
    </row>
    <row r="70" spans="1:19" ht="17.100000000000001" customHeight="1">
      <c r="A70" s="99" t="s">
        <v>285</v>
      </c>
      <c r="C70" s="121">
        <v>50</v>
      </c>
      <c r="D70" s="120">
        <f t="shared" si="0"/>
        <v>10.351966873706004</v>
      </c>
      <c r="F70" s="121">
        <v>51</v>
      </c>
      <c r="G70" s="120">
        <f t="shared" si="1"/>
        <v>11.59090909090909</v>
      </c>
      <c r="I70" s="121">
        <v>51</v>
      </c>
      <c r="J70" s="120">
        <f t="shared" si="2"/>
        <v>10.851063829787234</v>
      </c>
      <c r="L70" s="121">
        <v>53</v>
      </c>
      <c r="M70" s="120">
        <f t="shared" si="3"/>
        <v>11.447084233261338</v>
      </c>
      <c r="O70" s="121">
        <v>54</v>
      </c>
      <c r="P70" s="120">
        <f t="shared" si="4"/>
        <v>11.739130434782609</v>
      </c>
      <c r="R70" s="121">
        <v>40</v>
      </c>
      <c r="S70" s="120">
        <f t="shared" si="5"/>
        <v>8.639308855291576</v>
      </c>
    </row>
    <row r="71" spans="1:19" ht="17.100000000000001" customHeight="1">
      <c r="A71" s="99"/>
      <c r="C71" s="121"/>
      <c r="D71" s="120" t="str">
        <f t="shared" si="0"/>
        <v/>
      </c>
      <c r="F71" s="121"/>
      <c r="G71" s="120" t="str">
        <f t="shared" si="1"/>
        <v/>
      </c>
      <c r="I71" s="121"/>
      <c r="J71" s="120" t="str">
        <f t="shared" si="2"/>
        <v/>
      </c>
      <c r="L71" s="121"/>
      <c r="M71" s="120" t="str">
        <f t="shared" si="3"/>
        <v/>
      </c>
      <c r="O71" s="121"/>
      <c r="P71" s="120" t="str">
        <f t="shared" si="4"/>
        <v/>
      </c>
      <c r="R71" s="121"/>
      <c r="S71" s="120" t="str">
        <f t="shared" si="5"/>
        <v/>
      </c>
    </row>
    <row r="72" spans="1:19" ht="17.100000000000001" customHeight="1">
      <c r="A72" s="99" t="s">
        <v>286</v>
      </c>
      <c r="C72" s="121">
        <v>20</v>
      </c>
      <c r="D72" s="120">
        <f t="shared" si="0"/>
        <v>4.1407867494824018</v>
      </c>
      <c r="F72" s="121">
        <v>22</v>
      </c>
      <c r="G72" s="120">
        <f t="shared" si="1"/>
        <v>5</v>
      </c>
      <c r="I72" s="121">
        <v>27</v>
      </c>
      <c r="J72" s="120">
        <f t="shared" si="2"/>
        <v>5.7446808510638299</v>
      </c>
      <c r="L72" s="121">
        <v>27</v>
      </c>
      <c r="M72" s="120">
        <f t="shared" si="3"/>
        <v>5.8315334773218144</v>
      </c>
      <c r="O72" s="121">
        <v>26</v>
      </c>
      <c r="P72" s="120">
        <f t="shared" si="4"/>
        <v>5.6521739130434785</v>
      </c>
      <c r="R72" s="121">
        <v>27</v>
      </c>
      <c r="S72" s="120">
        <f t="shared" si="5"/>
        <v>5.8315334773218144</v>
      </c>
    </row>
    <row r="73" spans="1:19" ht="18" hidden="1" customHeight="1">
      <c r="A73" s="99" t="s">
        <v>174</v>
      </c>
      <c r="C73" s="121"/>
      <c r="D73" s="120">
        <f t="shared" si="0"/>
        <v>0</v>
      </c>
      <c r="F73" s="121"/>
      <c r="G73" s="120">
        <f t="shared" si="1"/>
        <v>0</v>
      </c>
      <c r="I73" s="121"/>
      <c r="J73" s="120">
        <f t="shared" si="2"/>
        <v>0</v>
      </c>
      <c r="L73" s="121"/>
      <c r="M73" s="120">
        <f t="shared" si="3"/>
        <v>0</v>
      </c>
      <c r="O73" s="121"/>
      <c r="P73" s="120">
        <f t="shared" si="4"/>
        <v>0</v>
      </c>
      <c r="R73" s="121"/>
      <c r="S73" s="120">
        <f t="shared" si="5"/>
        <v>0</v>
      </c>
    </row>
    <row r="74" spans="1:19" ht="18" hidden="1" customHeight="1">
      <c r="A74" s="99" t="s">
        <v>287</v>
      </c>
      <c r="C74" s="121"/>
      <c r="D74" s="120">
        <f t="shared" si="0"/>
        <v>0</v>
      </c>
      <c r="F74" s="121"/>
      <c r="G74" s="120">
        <f t="shared" si="1"/>
        <v>0</v>
      </c>
      <c r="I74" s="121"/>
      <c r="J74" s="120">
        <f t="shared" si="2"/>
        <v>0</v>
      </c>
      <c r="L74" s="121"/>
      <c r="M74" s="120">
        <f t="shared" si="3"/>
        <v>0</v>
      </c>
      <c r="O74" s="121"/>
      <c r="P74" s="120">
        <f t="shared" si="4"/>
        <v>0</v>
      </c>
      <c r="R74" s="121"/>
      <c r="S74" s="120">
        <f t="shared" si="5"/>
        <v>0</v>
      </c>
    </row>
    <row r="75" spans="1:19" ht="18" hidden="1" customHeight="1">
      <c r="A75" s="99" t="s">
        <v>288</v>
      </c>
      <c r="C75" s="121"/>
      <c r="D75" s="120">
        <f t="shared" si="0"/>
        <v>0</v>
      </c>
      <c r="F75" s="121"/>
      <c r="G75" s="120">
        <f t="shared" si="1"/>
        <v>0</v>
      </c>
      <c r="I75" s="121"/>
      <c r="J75" s="120">
        <f t="shared" si="2"/>
        <v>0</v>
      </c>
      <c r="L75" s="121"/>
      <c r="M75" s="120">
        <f t="shared" si="3"/>
        <v>0</v>
      </c>
      <c r="O75" s="121"/>
      <c r="P75" s="120">
        <f t="shared" si="4"/>
        <v>0</v>
      </c>
      <c r="R75" s="121"/>
      <c r="S75" s="120">
        <f t="shared" si="5"/>
        <v>0</v>
      </c>
    </row>
    <row r="76" spans="1:19" ht="18" hidden="1" customHeight="1">
      <c r="A76" s="99" t="s">
        <v>175</v>
      </c>
      <c r="C76" s="121"/>
      <c r="D76" s="120">
        <f t="shared" si="0"/>
        <v>0</v>
      </c>
      <c r="F76" s="121"/>
      <c r="G76" s="120">
        <f t="shared" si="1"/>
        <v>0</v>
      </c>
      <c r="I76" s="121"/>
      <c r="J76" s="120">
        <f t="shared" si="2"/>
        <v>0</v>
      </c>
      <c r="L76" s="121"/>
      <c r="M76" s="120">
        <f t="shared" si="3"/>
        <v>0</v>
      </c>
      <c r="O76" s="121"/>
      <c r="P76" s="120">
        <f t="shared" si="4"/>
        <v>0</v>
      </c>
      <c r="R76" s="121"/>
      <c r="S76" s="120">
        <f t="shared" si="5"/>
        <v>0</v>
      </c>
    </row>
    <row r="77" spans="1:19" ht="18" hidden="1" customHeight="1">
      <c r="A77" s="99" t="s">
        <v>176</v>
      </c>
      <c r="C77" s="121"/>
      <c r="D77" s="120">
        <f t="shared" si="0"/>
        <v>0</v>
      </c>
      <c r="F77" s="121"/>
      <c r="G77" s="120">
        <f t="shared" si="1"/>
        <v>0</v>
      </c>
      <c r="I77" s="121"/>
      <c r="J77" s="120">
        <f t="shared" si="2"/>
        <v>0</v>
      </c>
      <c r="L77" s="121"/>
      <c r="M77" s="120">
        <f t="shared" si="3"/>
        <v>0</v>
      </c>
      <c r="O77" s="121"/>
      <c r="P77" s="120">
        <f t="shared" si="4"/>
        <v>0</v>
      </c>
      <c r="R77" s="121"/>
      <c r="S77" s="120">
        <f t="shared" si="5"/>
        <v>0</v>
      </c>
    </row>
    <row r="78" spans="1:19" ht="18" hidden="1" customHeight="1">
      <c r="A78" s="99"/>
      <c r="C78" s="121"/>
      <c r="D78" s="120" t="str">
        <f t="shared" ref="D78:D94" si="6">IF($A78&lt;&gt;0,C78/C$11*100,"")</f>
        <v/>
      </c>
      <c r="F78" s="121"/>
      <c r="G78" s="120" t="str">
        <f t="shared" ref="G78:G94" si="7">IF($A78&lt;&gt;0,F78/F$11*100,"")</f>
        <v/>
      </c>
      <c r="I78" s="121"/>
      <c r="J78" s="120" t="str">
        <f t="shared" ref="J78:J94" si="8">IF($A78&lt;&gt;0,I78/I$11*100,"")</f>
        <v/>
      </c>
      <c r="L78" s="121"/>
      <c r="M78" s="120" t="str">
        <f t="shared" ref="M78:M94" si="9">IF($A78&lt;&gt;0,L78/L$11*100,"")</f>
        <v/>
      </c>
      <c r="O78" s="121"/>
      <c r="P78" s="120" t="str">
        <f t="shared" si="4"/>
        <v/>
      </c>
      <c r="R78" s="121"/>
      <c r="S78" s="120" t="str">
        <f t="shared" si="5"/>
        <v/>
      </c>
    </row>
    <row r="79" spans="1:19" ht="18" hidden="1" customHeight="1">
      <c r="A79" s="99" t="s">
        <v>177</v>
      </c>
      <c r="C79" s="121"/>
      <c r="D79" s="120">
        <f t="shared" si="6"/>
        <v>0</v>
      </c>
      <c r="F79" s="121"/>
      <c r="G79" s="120">
        <f t="shared" si="7"/>
        <v>0</v>
      </c>
      <c r="I79" s="121"/>
      <c r="J79" s="120">
        <f t="shared" si="8"/>
        <v>0</v>
      </c>
      <c r="L79" s="121"/>
      <c r="M79" s="120">
        <f t="shared" si="9"/>
        <v>0</v>
      </c>
      <c r="O79" s="121"/>
      <c r="P79" s="120">
        <f t="shared" si="4"/>
        <v>0</v>
      </c>
      <c r="R79" s="121"/>
      <c r="S79" s="120">
        <f t="shared" si="5"/>
        <v>0</v>
      </c>
    </row>
    <row r="80" spans="1:19" ht="18" hidden="1" customHeight="1">
      <c r="A80" s="99" t="s">
        <v>215</v>
      </c>
      <c r="C80" s="121"/>
      <c r="D80" s="120">
        <f t="shared" si="6"/>
        <v>0</v>
      </c>
      <c r="F80" s="121"/>
      <c r="G80" s="120">
        <f t="shared" si="7"/>
        <v>0</v>
      </c>
      <c r="I80" s="121"/>
      <c r="J80" s="120">
        <f t="shared" si="8"/>
        <v>0</v>
      </c>
      <c r="L80" s="121"/>
      <c r="M80" s="120">
        <f t="shared" si="9"/>
        <v>0</v>
      </c>
      <c r="O80" s="121"/>
      <c r="P80" s="120">
        <f t="shared" ref="P80:P94" si="10">IF($A80&lt;&gt;0,O80/O$11*100,"")</f>
        <v>0</v>
      </c>
      <c r="R80" s="121"/>
      <c r="S80" s="120">
        <f t="shared" ref="S80:S94" si="11">IF($A80&lt;&gt;0,R80/R$11*100,"")</f>
        <v>0</v>
      </c>
    </row>
    <row r="81" spans="1:19" ht="18" hidden="1" customHeight="1">
      <c r="A81" s="99" t="s">
        <v>178</v>
      </c>
      <c r="C81" s="121"/>
      <c r="D81" s="120">
        <f t="shared" si="6"/>
        <v>0</v>
      </c>
      <c r="F81" s="121"/>
      <c r="G81" s="120">
        <f t="shared" si="7"/>
        <v>0</v>
      </c>
      <c r="I81" s="121"/>
      <c r="J81" s="120">
        <f t="shared" si="8"/>
        <v>0</v>
      </c>
      <c r="L81" s="121"/>
      <c r="M81" s="120">
        <f t="shared" si="9"/>
        <v>0</v>
      </c>
      <c r="O81" s="121"/>
      <c r="P81" s="120">
        <f t="shared" si="10"/>
        <v>0</v>
      </c>
      <c r="R81" s="121"/>
      <c r="S81" s="120">
        <f t="shared" si="11"/>
        <v>0</v>
      </c>
    </row>
    <row r="82" spans="1:19" ht="18" hidden="1" customHeight="1">
      <c r="A82" s="99" t="s">
        <v>180</v>
      </c>
      <c r="C82" s="121"/>
      <c r="D82" s="120">
        <f t="shared" si="6"/>
        <v>0</v>
      </c>
      <c r="F82" s="121"/>
      <c r="G82" s="120">
        <f t="shared" si="7"/>
        <v>0</v>
      </c>
      <c r="I82" s="121"/>
      <c r="J82" s="120">
        <f t="shared" si="8"/>
        <v>0</v>
      </c>
      <c r="L82" s="121"/>
      <c r="M82" s="120">
        <f t="shared" si="9"/>
        <v>0</v>
      </c>
      <c r="O82" s="121"/>
      <c r="P82" s="120">
        <f t="shared" si="10"/>
        <v>0</v>
      </c>
      <c r="R82" s="121"/>
      <c r="S82" s="120">
        <f t="shared" si="11"/>
        <v>0</v>
      </c>
    </row>
    <row r="83" spans="1:19" ht="18" hidden="1" customHeight="1">
      <c r="A83" s="99" t="s">
        <v>182</v>
      </c>
      <c r="C83" s="121"/>
      <c r="D83" s="120">
        <f t="shared" si="6"/>
        <v>0</v>
      </c>
      <c r="F83" s="121"/>
      <c r="G83" s="120">
        <f t="shared" si="7"/>
        <v>0</v>
      </c>
      <c r="I83" s="121"/>
      <c r="J83" s="120">
        <f t="shared" si="8"/>
        <v>0</v>
      </c>
      <c r="L83" s="121"/>
      <c r="M83" s="120">
        <f t="shared" si="9"/>
        <v>0</v>
      </c>
      <c r="O83" s="121"/>
      <c r="P83" s="120">
        <f t="shared" si="10"/>
        <v>0</v>
      </c>
      <c r="R83" s="121"/>
      <c r="S83" s="120">
        <f t="shared" si="11"/>
        <v>0</v>
      </c>
    </row>
    <row r="84" spans="1:19" ht="18" hidden="1" customHeight="1">
      <c r="A84" s="99" t="s">
        <v>181</v>
      </c>
      <c r="C84" s="121"/>
      <c r="D84" s="120">
        <f t="shared" si="6"/>
        <v>0</v>
      </c>
      <c r="F84" s="121"/>
      <c r="G84" s="120">
        <f t="shared" si="7"/>
        <v>0</v>
      </c>
      <c r="I84" s="121"/>
      <c r="J84" s="120">
        <f t="shared" si="8"/>
        <v>0</v>
      </c>
      <c r="L84" s="121"/>
      <c r="M84" s="120">
        <f t="shared" si="9"/>
        <v>0</v>
      </c>
      <c r="O84" s="121"/>
      <c r="P84" s="120">
        <f t="shared" si="10"/>
        <v>0</v>
      </c>
      <c r="R84" s="121"/>
      <c r="S84" s="120">
        <f t="shared" si="11"/>
        <v>0</v>
      </c>
    </row>
    <row r="85" spans="1:19" ht="18" hidden="1" customHeight="1">
      <c r="A85" s="99" t="s">
        <v>179</v>
      </c>
      <c r="C85" s="121"/>
      <c r="D85" s="120">
        <f t="shared" si="6"/>
        <v>0</v>
      </c>
      <c r="F85" s="121"/>
      <c r="G85" s="120">
        <f t="shared" si="7"/>
        <v>0</v>
      </c>
      <c r="I85" s="121"/>
      <c r="J85" s="120">
        <f t="shared" si="8"/>
        <v>0</v>
      </c>
      <c r="L85" s="121"/>
      <c r="M85" s="120">
        <f t="shared" si="9"/>
        <v>0</v>
      </c>
      <c r="O85" s="121"/>
      <c r="P85" s="120">
        <f t="shared" si="10"/>
        <v>0</v>
      </c>
      <c r="R85" s="121"/>
      <c r="S85" s="120">
        <f t="shared" si="11"/>
        <v>0</v>
      </c>
    </row>
    <row r="86" spans="1:19" ht="18" hidden="1" customHeight="1">
      <c r="A86" s="99" t="s">
        <v>183</v>
      </c>
      <c r="C86" s="121"/>
      <c r="D86" s="120">
        <f t="shared" si="6"/>
        <v>0</v>
      </c>
      <c r="F86" s="121"/>
      <c r="G86" s="120">
        <f t="shared" si="7"/>
        <v>0</v>
      </c>
      <c r="I86" s="121"/>
      <c r="J86" s="120">
        <f t="shared" si="8"/>
        <v>0</v>
      </c>
      <c r="L86" s="121"/>
      <c r="M86" s="120">
        <f t="shared" si="9"/>
        <v>0</v>
      </c>
      <c r="O86" s="121"/>
      <c r="P86" s="120">
        <f t="shared" si="10"/>
        <v>0</v>
      </c>
      <c r="R86" s="121"/>
      <c r="S86" s="120">
        <f t="shared" si="11"/>
        <v>0</v>
      </c>
    </row>
    <row r="87" spans="1:19" ht="18" hidden="1" customHeight="1">
      <c r="A87" s="99" t="s">
        <v>289</v>
      </c>
      <c r="C87" s="121"/>
      <c r="D87" s="120">
        <f t="shared" si="6"/>
        <v>0</v>
      </c>
      <c r="F87" s="121"/>
      <c r="G87" s="120">
        <f t="shared" si="7"/>
        <v>0</v>
      </c>
      <c r="I87" s="121"/>
      <c r="J87" s="120">
        <f t="shared" si="8"/>
        <v>0</v>
      </c>
      <c r="L87" s="121"/>
      <c r="M87" s="120">
        <f t="shared" si="9"/>
        <v>0</v>
      </c>
      <c r="O87" s="121"/>
      <c r="P87" s="120">
        <f t="shared" si="10"/>
        <v>0</v>
      </c>
      <c r="R87" s="121"/>
      <c r="S87" s="120">
        <f t="shared" si="11"/>
        <v>0</v>
      </c>
    </row>
    <row r="88" spans="1:19" ht="18" hidden="1" customHeight="1">
      <c r="A88" s="99" t="s">
        <v>184</v>
      </c>
      <c r="C88" s="121"/>
      <c r="D88" s="120">
        <f t="shared" si="6"/>
        <v>0</v>
      </c>
      <c r="F88" s="121"/>
      <c r="G88" s="120">
        <f t="shared" si="7"/>
        <v>0</v>
      </c>
      <c r="I88" s="121"/>
      <c r="J88" s="120">
        <f t="shared" si="8"/>
        <v>0</v>
      </c>
      <c r="L88" s="121"/>
      <c r="M88" s="120">
        <f t="shared" si="9"/>
        <v>0</v>
      </c>
      <c r="O88" s="121"/>
      <c r="P88" s="120">
        <f t="shared" si="10"/>
        <v>0</v>
      </c>
      <c r="R88" s="121"/>
      <c r="S88" s="120">
        <f t="shared" si="11"/>
        <v>0</v>
      </c>
    </row>
    <row r="89" spans="1:19" ht="17.100000000000001" customHeight="1">
      <c r="A89" s="99"/>
      <c r="C89" s="121"/>
      <c r="D89" s="120" t="str">
        <f t="shared" si="6"/>
        <v/>
      </c>
      <c r="F89" s="121"/>
      <c r="G89" s="120" t="str">
        <f t="shared" si="7"/>
        <v/>
      </c>
      <c r="I89" s="121"/>
      <c r="J89" s="120" t="str">
        <f t="shared" si="8"/>
        <v/>
      </c>
      <c r="L89" s="121"/>
      <c r="M89" s="120" t="str">
        <f t="shared" si="9"/>
        <v/>
      </c>
      <c r="O89" s="121"/>
      <c r="P89" s="120" t="str">
        <f t="shared" si="10"/>
        <v/>
      </c>
      <c r="R89" s="121"/>
      <c r="S89" s="120" t="str">
        <f t="shared" si="11"/>
        <v/>
      </c>
    </row>
    <row r="90" spans="1:19" ht="17.100000000000001" hidden="1" customHeight="1">
      <c r="A90" s="99" t="s">
        <v>242</v>
      </c>
      <c r="C90" s="121"/>
      <c r="D90" s="120">
        <f t="shared" si="6"/>
        <v>0</v>
      </c>
      <c r="F90" s="121"/>
      <c r="G90" s="120">
        <f t="shared" si="7"/>
        <v>0</v>
      </c>
      <c r="I90" s="121"/>
      <c r="J90" s="120">
        <f t="shared" si="8"/>
        <v>0</v>
      </c>
      <c r="L90" s="121"/>
      <c r="M90" s="120">
        <f t="shared" si="9"/>
        <v>0</v>
      </c>
      <c r="O90" s="121"/>
      <c r="P90" s="120">
        <f t="shared" si="10"/>
        <v>0</v>
      </c>
      <c r="R90" s="121"/>
      <c r="S90" s="120">
        <f t="shared" si="11"/>
        <v>0</v>
      </c>
    </row>
    <row r="91" spans="1:19" ht="17.100000000000001" hidden="1" customHeight="1">
      <c r="A91" s="99"/>
      <c r="C91" s="121"/>
      <c r="D91" s="120" t="str">
        <f t="shared" si="6"/>
        <v/>
      </c>
      <c r="F91" s="121"/>
      <c r="G91" s="120" t="str">
        <f t="shared" si="7"/>
        <v/>
      </c>
      <c r="I91" s="121"/>
      <c r="J91" s="120" t="str">
        <f t="shared" si="8"/>
        <v/>
      </c>
      <c r="L91" s="121"/>
      <c r="M91" s="120" t="str">
        <f t="shared" si="9"/>
        <v/>
      </c>
      <c r="O91" s="121"/>
      <c r="P91" s="120" t="str">
        <f t="shared" si="10"/>
        <v/>
      </c>
      <c r="R91" s="121"/>
      <c r="S91" s="120" t="str">
        <f t="shared" si="11"/>
        <v/>
      </c>
    </row>
    <row r="92" spans="1:19" ht="17.100000000000001" hidden="1" customHeight="1">
      <c r="A92" s="99" t="s">
        <v>290</v>
      </c>
      <c r="C92" s="121">
        <v>33</v>
      </c>
      <c r="D92" s="120">
        <f t="shared" si="6"/>
        <v>6.8322981366459627</v>
      </c>
      <c r="F92" s="121">
        <v>19</v>
      </c>
      <c r="G92" s="120">
        <f t="shared" si="7"/>
        <v>4.3181818181818183</v>
      </c>
      <c r="I92" s="121">
        <v>21</v>
      </c>
      <c r="J92" s="120">
        <f t="shared" si="8"/>
        <v>4.4680851063829792</v>
      </c>
      <c r="L92" s="121">
        <v>21</v>
      </c>
      <c r="M92" s="120">
        <f t="shared" si="9"/>
        <v>4.5356371490280782</v>
      </c>
      <c r="O92" s="121">
        <v>14</v>
      </c>
      <c r="P92" s="120">
        <f t="shared" si="10"/>
        <v>3.0434782608695654</v>
      </c>
      <c r="R92" s="121"/>
      <c r="S92" s="120">
        <f t="shared" si="11"/>
        <v>0</v>
      </c>
    </row>
    <row r="93" spans="1:19" ht="17.100000000000001" hidden="1" customHeight="1">
      <c r="A93" s="99"/>
      <c r="C93" s="121"/>
      <c r="D93" s="120" t="str">
        <f t="shared" si="6"/>
        <v/>
      </c>
      <c r="F93" s="121"/>
      <c r="G93" s="120" t="str">
        <f t="shared" si="7"/>
        <v/>
      </c>
      <c r="I93" s="121"/>
      <c r="J93" s="120" t="str">
        <f t="shared" si="8"/>
        <v/>
      </c>
      <c r="L93" s="121"/>
      <c r="M93" s="120" t="str">
        <f t="shared" si="9"/>
        <v/>
      </c>
      <c r="O93" s="121"/>
      <c r="P93" s="120" t="str">
        <f t="shared" si="10"/>
        <v/>
      </c>
      <c r="R93" s="121"/>
      <c r="S93" s="120" t="str">
        <f t="shared" si="11"/>
        <v/>
      </c>
    </row>
    <row r="94" spans="1:19" ht="17.100000000000001" customHeight="1">
      <c r="A94" s="119" t="s">
        <v>216</v>
      </c>
      <c r="C94" s="121">
        <v>101</v>
      </c>
      <c r="D94" s="120">
        <f t="shared" si="6"/>
        <v>20.910973084886127</v>
      </c>
      <c r="F94" s="121">
        <v>88</v>
      </c>
      <c r="G94" s="120">
        <f t="shared" si="7"/>
        <v>20</v>
      </c>
      <c r="I94" s="121">
        <f>6+16+19+27+14+13</f>
        <v>95</v>
      </c>
      <c r="J94" s="120">
        <f t="shared" si="8"/>
        <v>20.212765957446805</v>
      </c>
      <c r="L94" s="121">
        <v>95</v>
      </c>
      <c r="M94" s="120">
        <f t="shared" si="9"/>
        <v>20.518358531317496</v>
      </c>
      <c r="O94" s="121">
        <v>97</v>
      </c>
      <c r="P94" s="120">
        <f t="shared" si="10"/>
        <v>21.086956521739133</v>
      </c>
      <c r="R94" s="121">
        <v>110</v>
      </c>
      <c r="S94" s="120">
        <f t="shared" si="11"/>
        <v>23.758099352051836</v>
      </c>
    </row>
    <row r="95" spans="1:19" ht="18" hidden="1" customHeight="1">
      <c r="A95" s="99" t="s">
        <v>217</v>
      </c>
    </row>
    <row r="96" spans="1:19" ht="18" hidden="1" customHeight="1">
      <c r="A96" s="99" t="s">
        <v>218</v>
      </c>
    </row>
    <row r="97" spans="1:20" ht="18" hidden="1" customHeight="1">
      <c r="A97" s="99" t="s">
        <v>219</v>
      </c>
    </row>
    <row r="98" spans="1:20" ht="18" hidden="1" customHeight="1">
      <c r="A98" s="99" t="s">
        <v>231</v>
      </c>
    </row>
    <row r="99" spans="1:20" ht="18" hidden="1" customHeight="1">
      <c r="A99" s="99" t="s">
        <v>232</v>
      </c>
    </row>
    <row r="100" spans="1:20" ht="10.5" customHeight="1" thickBot="1">
      <c r="A100" s="109"/>
      <c r="C100" s="22"/>
      <c r="D100" s="22"/>
      <c r="F100" s="22"/>
      <c r="G100" s="22"/>
      <c r="I100" s="22"/>
      <c r="J100" s="22"/>
      <c r="L100" s="22"/>
      <c r="M100" s="22"/>
      <c r="O100" s="22"/>
      <c r="P100" s="22"/>
      <c r="Q100" s="22"/>
      <c r="R100" s="22"/>
      <c r="S100" s="22"/>
      <c r="T100" s="22"/>
    </row>
    <row r="101" spans="1:20" ht="11.25" customHeight="1">
      <c r="A101" s="99"/>
      <c r="B101" s="15"/>
      <c r="E101" s="15"/>
      <c r="H101" s="15"/>
      <c r="K101" s="15"/>
      <c r="N101" s="15"/>
    </row>
    <row r="102" spans="1:20" ht="3" hidden="1" customHeight="1">
      <c r="A102" s="122" t="s">
        <v>291</v>
      </c>
      <c r="B102" s="12"/>
      <c r="C102" s="12"/>
      <c r="D102" s="12"/>
      <c r="E102" s="12"/>
      <c r="F102" s="12"/>
      <c r="G102" s="12"/>
    </row>
    <row r="103" spans="1:20" ht="3" hidden="1" customHeight="1">
      <c r="A103" s="99"/>
    </row>
    <row r="104" spans="1:20" ht="17.100000000000001" customHeight="1">
      <c r="A104" s="99" t="s">
        <v>292</v>
      </c>
    </row>
    <row r="105" spans="1:20" ht="17.100000000000001" customHeight="1">
      <c r="A105" s="99" t="s">
        <v>225</v>
      </c>
    </row>
    <row r="106" spans="1:20" ht="15.6">
      <c r="A106" s="99"/>
    </row>
    <row r="112" spans="1:20">
      <c r="A112" s="123"/>
    </row>
  </sheetData>
  <mergeCells count="6">
    <mergeCell ref="R7:S7"/>
    <mergeCell ref="C7:D7"/>
    <mergeCell ref="F7:G7"/>
    <mergeCell ref="I7:J7"/>
    <mergeCell ref="L7:M7"/>
    <mergeCell ref="O7:P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S12"/>
  <sheetViews>
    <sheetView workbookViewId="0">
      <selection activeCell="O28" sqref="O28"/>
    </sheetView>
  </sheetViews>
  <sheetFormatPr baseColWidth="10" defaultRowHeight="14.4"/>
  <cols>
    <col min="2" max="2" width="7.5546875" customWidth="1"/>
    <col min="3" max="3" width="6.6640625" customWidth="1"/>
    <col min="4" max="4" width="8.44140625" customWidth="1"/>
    <col min="5" max="5" width="7.109375" customWidth="1"/>
    <col min="6" max="6" width="8.88671875" customWidth="1"/>
    <col min="7" max="7" width="7.5546875" customWidth="1"/>
    <col min="8" max="8" width="8.44140625" customWidth="1"/>
    <col min="258" max="258" width="7.5546875" customWidth="1"/>
    <col min="259" max="259" width="6.6640625" customWidth="1"/>
    <col min="260" max="260" width="8.44140625" customWidth="1"/>
    <col min="261" max="261" width="7.109375" customWidth="1"/>
    <col min="262" max="262" width="8.88671875" customWidth="1"/>
    <col min="263" max="263" width="7.5546875" customWidth="1"/>
    <col min="264" max="264" width="8.44140625" customWidth="1"/>
    <col min="514" max="514" width="7.5546875" customWidth="1"/>
    <col min="515" max="515" width="6.6640625" customWidth="1"/>
    <col min="516" max="516" width="8.44140625" customWidth="1"/>
    <col min="517" max="517" width="7.109375" customWidth="1"/>
    <col min="518" max="518" width="8.88671875" customWidth="1"/>
    <col min="519" max="519" width="7.5546875" customWidth="1"/>
    <col min="520" max="520" width="8.44140625" customWidth="1"/>
    <col min="770" max="770" width="7.5546875" customWidth="1"/>
    <col min="771" max="771" width="6.6640625" customWidth="1"/>
    <col min="772" max="772" width="8.44140625" customWidth="1"/>
    <col min="773" max="773" width="7.109375" customWidth="1"/>
    <col min="774" max="774" width="8.88671875" customWidth="1"/>
    <col min="775" max="775" width="7.5546875" customWidth="1"/>
    <col min="776" max="776" width="8.44140625" customWidth="1"/>
    <col min="1026" max="1026" width="7.5546875" customWidth="1"/>
    <col min="1027" max="1027" width="6.6640625" customWidth="1"/>
    <col min="1028" max="1028" width="8.44140625" customWidth="1"/>
    <col min="1029" max="1029" width="7.109375" customWidth="1"/>
    <col min="1030" max="1030" width="8.88671875" customWidth="1"/>
    <col min="1031" max="1031" width="7.5546875" customWidth="1"/>
    <col min="1032" max="1032" width="8.44140625" customWidth="1"/>
    <col min="1282" max="1282" width="7.5546875" customWidth="1"/>
    <col min="1283" max="1283" width="6.6640625" customWidth="1"/>
    <col min="1284" max="1284" width="8.44140625" customWidth="1"/>
    <col min="1285" max="1285" width="7.109375" customWidth="1"/>
    <col min="1286" max="1286" width="8.88671875" customWidth="1"/>
    <col min="1287" max="1287" width="7.5546875" customWidth="1"/>
    <col min="1288" max="1288" width="8.44140625" customWidth="1"/>
    <col min="1538" max="1538" width="7.5546875" customWidth="1"/>
    <col min="1539" max="1539" width="6.6640625" customWidth="1"/>
    <col min="1540" max="1540" width="8.44140625" customWidth="1"/>
    <col min="1541" max="1541" width="7.109375" customWidth="1"/>
    <col min="1542" max="1542" width="8.88671875" customWidth="1"/>
    <col min="1543" max="1543" width="7.5546875" customWidth="1"/>
    <col min="1544" max="1544" width="8.44140625" customWidth="1"/>
    <col min="1794" max="1794" width="7.5546875" customWidth="1"/>
    <col min="1795" max="1795" width="6.6640625" customWidth="1"/>
    <col min="1796" max="1796" width="8.44140625" customWidth="1"/>
    <col min="1797" max="1797" width="7.109375" customWidth="1"/>
    <col min="1798" max="1798" width="8.88671875" customWidth="1"/>
    <col min="1799" max="1799" width="7.5546875" customWidth="1"/>
    <col min="1800" max="1800" width="8.44140625" customWidth="1"/>
    <col min="2050" max="2050" width="7.5546875" customWidth="1"/>
    <col min="2051" max="2051" width="6.6640625" customWidth="1"/>
    <col min="2052" max="2052" width="8.44140625" customWidth="1"/>
    <col min="2053" max="2053" width="7.109375" customWidth="1"/>
    <col min="2054" max="2054" width="8.88671875" customWidth="1"/>
    <col min="2055" max="2055" width="7.5546875" customWidth="1"/>
    <col min="2056" max="2056" width="8.44140625" customWidth="1"/>
    <col min="2306" max="2306" width="7.5546875" customWidth="1"/>
    <col min="2307" max="2307" width="6.6640625" customWidth="1"/>
    <col min="2308" max="2308" width="8.44140625" customWidth="1"/>
    <col min="2309" max="2309" width="7.109375" customWidth="1"/>
    <col min="2310" max="2310" width="8.88671875" customWidth="1"/>
    <col min="2311" max="2311" width="7.5546875" customWidth="1"/>
    <col min="2312" max="2312" width="8.44140625" customWidth="1"/>
    <col min="2562" max="2562" width="7.5546875" customWidth="1"/>
    <col min="2563" max="2563" width="6.6640625" customWidth="1"/>
    <col min="2564" max="2564" width="8.44140625" customWidth="1"/>
    <col min="2565" max="2565" width="7.109375" customWidth="1"/>
    <col min="2566" max="2566" width="8.88671875" customWidth="1"/>
    <col min="2567" max="2567" width="7.5546875" customWidth="1"/>
    <col min="2568" max="2568" width="8.44140625" customWidth="1"/>
    <col min="2818" max="2818" width="7.5546875" customWidth="1"/>
    <col min="2819" max="2819" width="6.6640625" customWidth="1"/>
    <col min="2820" max="2820" width="8.44140625" customWidth="1"/>
    <col min="2821" max="2821" width="7.109375" customWidth="1"/>
    <col min="2822" max="2822" width="8.88671875" customWidth="1"/>
    <col min="2823" max="2823" width="7.5546875" customWidth="1"/>
    <col min="2824" max="2824" width="8.44140625" customWidth="1"/>
    <col min="3074" max="3074" width="7.5546875" customWidth="1"/>
    <col min="3075" max="3075" width="6.6640625" customWidth="1"/>
    <col min="3076" max="3076" width="8.44140625" customWidth="1"/>
    <col min="3077" max="3077" width="7.109375" customWidth="1"/>
    <col min="3078" max="3078" width="8.88671875" customWidth="1"/>
    <col min="3079" max="3079" width="7.5546875" customWidth="1"/>
    <col min="3080" max="3080" width="8.44140625" customWidth="1"/>
    <col min="3330" max="3330" width="7.5546875" customWidth="1"/>
    <col min="3331" max="3331" width="6.6640625" customWidth="1"/>
    <col min="3332" max="3332" width="8.44140625" customWidth="1"/>
    <col min="3333" max="3333" width="7.109375" customWidth="1"/>
    <col min="3334" max="3334" width="8.88671875" customWidth="1"/>
    <col min="3335" max="3335" width="7.5546875" customWidth="1"/>
    <col min="3336" max="3336" width="8.44140625" customWidth="1"/>
    <col min="3586" max="3586" width="7.5546875" customWidth="1"/>
    <col min="3587" max="3587" width="6.6640625" customWidth="1"/>
    <col min="3588" max="3588" width="8.44140625" customWidth="1"/>
    <col min="3589" max="3589" width="7.109375" customWidth="1"/>
    <col min="3590" max="3590" width="8.88671875" customWidth="1"/>
    <col min="3591" max="3591" width="7.5546875" customWidth="1"/>
    <col min="3592" max="3592" width="8.44140625" customWidth="1"/>
    <col min="3842" max="3842" width="7.5546875" customWidth="1"/>
    <col min="3843" max="3843" width="6.6640625" customWidth="1"/>
    <col min="3844" max="3844" width="8.44140625" customWidth="1"/>
    <col min="3845" max="3845" width="7.109375" customWidth="1"/>
    <col min="3846" max="3846" width="8.88671875" customWidth="1"/>
    <col min="3847" max="3847" width="7.5546875" customWidth="1"/>
    <col min="3848" max="3848" width="8.44140625" customWidth="1"/>
    <col min="4098" max="4098" width="7.5546875" customWidth="1"/>
    <col min="4099" max="4099" width="6.6640625" customWidth="1"/>
    <col min="4100" max="4100" width="8.44140625" customWidth="1"/>
    <col min="4101" max="4101" width="7.109375" customWidth="1"/>
    <col min="4102" max="4102" width="8.88671875" customWidth="1"/>
    <col min="4103" max="4103" width="7.5546875" customWidth="1"/>
    <col min="4104" max="4104" width="8.44140625" customWidth="1"/>
    <col min="4354" max="4354" width="7.5546875" customWidth="1"/>
    <col min="4355" max="4355" width="6.6640625" customWidth="1"/>
    <col min="4356" max="4356" width="8.44140625" customWidth="1"/>
    <col min="4357" max="4357" width="7.109375" customWidth="1"/>
    <col min="4358" max="4358" width="8.88671875" customWidth="1"/>
    <col min="4359" max="4359" width="7.5546875" customWidth="1"/>
    <col min="4360" max="4360" width="8.44140625" customWidth="1"/>
    <col min="4610" max="4610" width="7.5546875" customWidth="1"/>
    <col min="4611" max="4611" width="6.6640625" customWidth="1"/>
    <col min="4612" max="4612" width="8.44140625" customWidth="1"/>
    <col min="4613" max="4613" width="7.109375" customWidth="1"/>
    <col min="4614" max="4614" width="8.88671875" customWidth="1"/>
    <col min="4615" max="4615" width="7.5546875" customWidth="1"/>
    <col min="4616" max="4616" width="8.44140625" customWidth="1"/>
    <col min="4866" max="4866" width="7.5546875" customWidth="1"/>
    <col min="4867" max="4867" width="6.6640625" customWidth="1"/>
    <col min="4868" max="4868" width="8.44140625" customWidth="1"/>
    <col min="4869" max="4869" width="7.109375" customWidth="1"/>
    <col min="4870" max="4870" width="8.88671875" customWidth="1"/>
    <col min="4871" max="4871" width="7.5546875" customWidth="1"/>
    <col min="4872" max="4872" width="8.44140625" customWidth="1"/>
    <col min="5122" max="5122" width="7.5546875" customWidth="1"/>
    <col min="5123" max="5123" width="6.6640625" customWidth="1"/>
    <col min="5124" max="5124" width="8.44140625" customWidth="1"/>
    <col min="5125" max="5125" width="7.109375" customWidth="1"/>
    <col min="5126" max="5126" width="8.88671875" customWidth="1"/>
    <col min="5127" max="5127" width="7.5546875" customWidth="1"/>
    <col min="5128" max="5128" width="8.44140625" customWidth="1"/>
    <col min="5378" max="5378" width="7.5546875" customWidth="1"/>
    <col min="5379" max="5379" width="6.6640625" customWidth="1"/>
    <col min="5380" max="5380" width="8.44140625" customWidth="1"/>
    <col min="5381" max="5381" width="7.109375" customWidth="1"/>
    <col min="5382" max="5382" width="8.88671875" customWidth="1"/>
    <col min="5383" max="5383" width="7.5546875" customWidth="1"/>
    <col min="5384" max="5384" width="8.44140625" customWidth="1"/>
    <col min="5634" max="5634" width="7.5546875" customWidth="1"/>
    <col min="5635" max="5635" width="6.6640625" customWidth="1"/>
    <col min="5636" max="5636" width="8.44140625" customWidth="1"/>
    <col min="5637" max="5637" width="7.109375" customWidth="1"/>
    <col min="5638" max="5638" width="8.88671875" customWidth="1"/>
    <col min="5639" max="5639" width="7.5546875" customWidth="1"/>
    <col min="5640" max="5640" width="8.44140625" customWidth="1"/>
    <col min="5890" max="5890" width="7.5546875" customWidth="1"/>
    <col min="5891" max="5891" width="6.6640625" customWidth="1"/>
    <col min="5892" max="5892" width="8.44140625" customWidth="1"/>
    <col min="5893" max="5893" width="7.109375" customWidth="1"/>
    <col min="5894" max="5894" width="8.88671875" customWidth="1"/>
    <col min="5895" max="5895" width="7.5546875" customWidth="1"/>
    <col min="5896" max="5896" width="8.44140625" customWidth="1"/>
    <col min="6146" max="6146" width="7.5546875" customWidth="1"/>
    <col min="6147" max="6147" width="6.6640625" customWidth="1"/>
    <col min="6148" max="6148" width="8.44140625" customWidth="1"/>
    <col min="6149" max="6149" width="7.109375" customWidth="1"/>
    <col min="6150" max="6150" width="8.88671875" customWidth="1"/>
    <col min="6151" max="6151" width="7.5546875" customWidth="1"/>
    <col min="6152" max="6152" width="8.44140625" customWidth="1"/>
    <col min="6402" max="6402" width="7.5546875" customWidth="1"/>
    <col min="6403" max="6403" width="6.6640625" customWidth="1"/>
    <col min="6404" max="6404" width="8.44140625" customWidth="1"/>
    <col min="6405" max="6405" width="7.109375" customWidth="1"/>
    <col min="6406" max="6406" width="8.88671875" customWidth="1"/>
    <col min="6407" max="6407" width="7.5546875" customWidth="1"/>
    <col min="6408" max="6408" width="8.44140625" customWidth="1"/>
    <col min="6658" max="6658" width="7.5546875" customWidth="1"/>
    <col min="6659" max="6659" width="6.6640625" customWidth="1"/>
    <col min="6660" max="6660" width="8.44140625" customWidth="1"/>
    <col min="6661" max="6661" width="7.109375" customWidth="1"/>
    <col min="6662" max="6662" width="8.88671875" customWidth="1"/>
    <col min="6663" max="6663" width="7.5546875" customWidth="1"/>
    <col min="6664" max="6664" width="8.44140625" customWidth="1"/>
    <col min="6914" max="6914" width="7.5546875" customWidth="1"/>
    <col min="6915" max="6915" width="6.6640625" customWidth="1"/>
    <col min="6916" max="6916" width="8.44140625" customWidth="1"/>
    <col min="6917" max="6917" width="7.109375" customWidth="1"/>
    <col min="6918" max="6918" width="8.88671875" customWidth="1"/>
    <col min="6919" max="6919" width="7.5546875" customWidth="1"/>
    <col min="6920" max="6920" width="8.44140625" customWidth="1"/>
    <col min="7170" max="7170" width="7.5546875" customWidth="1"/>
    <col min="7171" max="7171" width="6.6640625" customWidth="1"/>
    <col min="7172" max="7172" width="8.44140625" customWidth="1"/>
    <col min="7173" max="7173" width="7.109375" customWidth="1"/>
    <col min="7174" max="7174" width="8.88671875" customWidth="1"/>
    <col min="7175" max="7175" width="7.5546875" customWidth="1"/>
    <col min="7176" max="7176" width="8.44140625" customWidth="1"/>
    <col min="7426" max="7426" width="7.5546875" customWidth="1"/>
    <col min="7427" max="7427" width="6.6640625" customWidth="1"/>
    <col min="7428" max="7428" width="8.44140625" customWidth="1"/>
    <col min="7429" max="7429" width="7.109375" customWidth="1"/>
    <col min="7430" max="7430" width="8.88671875" customWidth="1"/>
    <col min="7431" max="7431" width="7.5546875" customWidth="1"/>
    <col min="7432" max="7432" width="8.44140625" customWidth="1"/>
    <col min="7682" max="7682" width="7.5546875" customWidth="1"/>
    <col min="7683" max="7683" width="6.6640625" customWidth="1"/>
    <col min="7684" max="7684" width="8.44140625" customWidth="1"/>
    <col min="7685" max="7685" width="7.109375" customWidth="1"/>
    <col min="7686" max="7686" width="8.88671875" customWidth="1"/>
    <col min="7687" max="7687" width="7.5546875" customWidth="1"/>
    <col min="7688" max="7688" width="8.44140625" customWidth="1"/>
    <col min="7938" max="7938" width="7.5546875" customWidth="1"/>
    <col min="7939" max="7939" width="6.6640625" customWidth="1"/>
    <col min="7940" max="7940" width="8.44140625" customWidth="1"/>
    <col min="7941" max="7941" width="7.109375" customWidth="1"/>
    <col min="7942" max="7942" width="8.88671875" customWidth="1"/>
    <col min="7943" max="7943" width="7.5546875" customWidth="1"/>
    <col min="7944" max="7944" width="8.44140625" customWidth="1"/>
    <col min="8194" max="8194" width="7.5546875" customWidth="1"/>
    <col min="8195" max="8195" width="6.6640625" customWidth="1"/>
    <col min="8196" max="8196" width="8.44140625" customWidth="1"/>
    <col min="8197" max="8197" width="7.109375" customWidth="1"/>
    <col min="8198" max="8198" width="8.88671875" customWidth="1"/>
    <col min="8199" max="8199" width="7.5546875" customWidth="1"/>
    <col min="8200" max="8200" width="8.44140625" customWidth="1"/>
    <col min="8450" max="8450" width="7.5546875" customWidth="1"/>
    <col min="8451" max="8451" width="6.6640625" customWidth="1"/>
    <col min="8452" max="8452" width="8.44140625" customWidth="1"/>
    <col min="8453" max="8453" width="7.109375" customWidth="1"/>
    <col min="8454" max="8454" width="8.88671875" customWidth="1"/>
    <col min="8455" max="8455" width="7.5546875" customWidth="1"/>
    <col min="8456" max="8456" width="8.44140625" customWidth="1"/>
    <col min="8706" max="8706" width="7.5546875" customWidth="1"/>
    <col min="8707" max="8707" width="6.6640625" customWidth="1"/>
    <col min="8708" max="8708" width="8.44140625" customWidth="1"/>
    <col min="8709" max="8709" width="7.109375" customWidth="1"/>
    <col min="8710" max="8710" width="8.88671875" customWidth="1"/>
    <col min="8711" max="8711" width="7.5546875" customWidth="1"/>
    <col min="8712" max="8712" width="8.44140625" customWidth="1"/>
    <col min="8962" max="8962" width="7.5546875" customWidth="1"/>
    <col min="8963" max="8963" width="6.6640625" customWidth="1"/>
    <col min="8964" max="8964" width="8.44140625" customWidth="1"/>
    <col min="8965" max="8965" width="7.109375" customWidth="1"/>
    <col min="8966" max="8966" width="8.88671875" customWidth="1"/>
    <col min="8967" max="8967" width="7.5546875" customWidth="1"/>
    <col min="8968" max="8968" width="8.44140625" customWidth="1"/>
    <col min="9218" max="9218" width="7.5546875" customWidth="1"/>
    <col min="9219" max="9219" width="6.6640625" customWidth="1"/>
    <col min="9220" max="9220" width="8.44140625" customWidth="1"/>
    <col min="9221" max="9221" width="7.109375" customWidth="1"/>
    <col min="9222" max="9222" width="8.88671875" customWidth="1"/>
    <col min="9223" max="9223" width="7.5546875" customWidth="1"/>
    <col min="9224" max="9224" width="8.44140625" customWidth="1"/>
    <col min="9474" max="9474" width="7.5546875" customWidth="1"/>
    <col min="9475" max="9475" width="6.6640625" customWidth="1"/>
    <col min="9476" max="9476" width="8.44140625" customWidth="1"/>
    <col min="9477" max="9477" width="7.109375" customWidth="1"/>
    <col min="9478" max="9478" width="8.88671875" customWidth="1"/>
    <col min="9479" max="9479" width="7.5546875" customWidth="1"/>
    <col min="9480" max="9480" width="8.44140625" customWidth="1"/>
    <col min="9730" max="9730" width="7.5546875" customWidth="1"/>
    <col min="9731" max="9731" width="6.6640625" customWidth="1"/>
    <col min="9732" max="9732" width="8.44140625" customWidth="1"/>
    <col min="9733" max="9733" width="7.109375" customWidth="1"/>
    <col min="9734" max="9734" width="8.88671875" customWidth="1"/>
    <col min="9735" max="9735" width="7.5546875" customWidth="1"/>
    <col min="9736" max="9736" width="8.44140625" customWidth="1"/>
    <col min="9986" max="9986" width="7.5546875" customWidth="1"/>
    <col min="9987" max="9987" width="6.6640625" customWidth="1"/>
    <col min="9988" max="9988" width="8.44140625" customWidth="1"/>
    <col min="9989" max="9989" width="7.109375" customWidth="1"/>
    <col min="9990" max="9990" width="8.88671875" customWidth="1"/>
    <col min="9991" max="9991" width="7.5546875" customWidth="1"/>
    <col min="9992" max="9992" width="8.44140625" customWidth="1"/>
    <col min="10242" max="10242" width="7.5546875" customWidth="1"/>
    <col min="10243" max="10243" width="6.6640625" customWidth="1"/>
    <col min="10244" max="10244" width="8.44140625" customWidth="1"/>
    <col min="10245" max="10245" width="7.109375" customWidth="1"/>
    <col min="10246" max="10246" width="8.88671875" customWidth="1"/>
    <col min="10247" max="10247" width="7.5546875" customWidth="1"/>
    <col min="10248" max="10248" width="8.44140625" customWidth="1"/>
    <col min="10498" max="10498" width="7.5546875" customWidth="1"/>
    <col min="10499" max="10499" width="6.6640625" customWidth="1"/>
    <col min="10500" max="10500" width="8.44140625" customWidth="1"/>
    <col min="10501" max="10501" width="7.109375" customWidth="1"/>
    <col min="10502" max="10502" width="8.88671875" customWidth="1"/>
    <col min="10503" max="10503" width="7.5546875" customWidth="1"/>
    <col min="10504" max="10504" width="8.44140625" customWidth="1"/>
    <col min="10754" max="10754" width="7.5546875" customWidth="1"/>
    <col min="10755" max="10755" width="6.6640625" customWidth="1"/>
    <col min="10756" max="10756" width="8.44140625" customWidth="1"/>
    <col min="10757" max="10757" width="7.109375" customWidth="1"/>
    <col min="10758" max="10758" width="8.88671875" customWidth="1"/>
    <col min="10759" max="10759" width="7.5546875" customWidth="1"/>
    <col min="10760" max="10760" width="8.44140625" customWidth="1"/>
    <col min="11010" max="11010" width="7.5546875" customWidth="1"/>
    <col min="11011" max="11011" width="6.6640625" customWidth="1"/>
    <col min="11012" max="11012" width="8.44140625" customWidth="1"/>
    <col min="11013" max="11013" width="7.109375" customWidth="1"/>
    <col min="11014" max="11014" width="8.88671875" customWidth="1"/>
    <col min="11015" max="11015" width="7.5546875" customWidth="1"/>
    <col min="11016" max="11016" width="8.44140625" customWidth="1"/>
    <col min="11266" max="11266" width="7.5546875" customWidth="1"/>
    <col min="11267" max="11267" width="6.6640625" customWidth="1"/>
    <col min="11268" max="11268" width="8.44140625" customWidth="1"/>
    <col min="11269" max="11269" width="7.109375" customWidth="1"/>
    <col min="11270" max="11270" width="8.88671875" customWidth="1"/>
    <col min="11271" max="11271" width="7.5546875" customWidth="1"/>
    <col min="11272" max="11272" width="8.44140625" customWidth="1"/>
    <col min="11522" max="11522" width="7.5546875" customWidth="1"/>
    <col min="11523" max="11523" width="6.6640625" customWidth="1"/>
    <col min="11524" max="11524" width="8.44140625" customWidth="1"/>
    <col min="11525" max="11525" width="7.109375" customWidth="1"/>
    <col min="11526" max="11526" width="8.88671875" customWidth="1"/>
    <col min="11527" max="11527" width="7.5546875" customWidth="1"/>
    <col min="11528" max="11528" width="8.44140625" customWidth="1"/>
    <col min="11778" max="11778" width="7.5546875" customWidth="1"/>
    <col min="11779" max="11779" width="6.6640625" customWidth="1"/>
    <col min="11780" max="11780" width="8.44140625" customWidth="1"/>
    <col min="11781" max="11781" width="7.109375" customWidth="1"/>
    <col min="11782" max="11782" width="8.88671875" customWidth="1"/>
    <col min="11783" max="11783" width="7.5546875" customWidth="1"/>
    <col min="11784" max="11784" width="8.44140625" customWidth="1"/>
    <col min="12034" max="12034" width="7.5546875" customWidth="1"/>
    <col min="12035" max="12035" width="6.6640625" customWidth="1"/>
    <col min="12036" max="12036" width="8.44140625" customWidth="1"/>
    <col min="12037" max="12037" width="7.109375" customWidth="1"/>
    <col min="12038" max="12038" width="8.88671875" customWidth="1"/>
    <col min="12039" max="12039" width="7.5546875" customWidth="1"/>
    <col min="12040" max="12040" width="8.44140625" customWidth="1"/>
    <col min="12290" max="12290" width="7.5546875" customWidth="1"/>
    <col min="12291" max="12291" width="6.6640625" customWidth="1"/>
    <col min="12292" max="12292" width="8.44140625" customWidth="1"/>
    <col min="12293" max="12293" width="7.109375" customWidth="1"/>
    <col min="12294" max="12294" width="8.88671875" customWidth="1"/>
    <col min="12295" max="12295" width="7.5546875" customWidth="1"/>
    <col min="12296" max="12296" width="8.44140625" customWidth="1"/>
    <col min="12546" max="12546" width="7.5546875" customWidth="1"/>
    <col min="12547" max="12547" width="6.6640625" customWidth="1"/>
    <col min="12548" max="12548" width="8.44140625" customWidth="1"/>
    <col min="12549" max="12549" width="7.109375" customWidth="1"/>
    <col min="12550" max="12550" width="8.88671875" customWidth="1"/>
    <col min="12551" max="12551" width="7.5546875" customWidth="1"/>
    <col min="12552" max="12552" width="8.44140625" customWidth="1"/>
    <col min="12802" max="12802" width="7.5546875" customWidth="1"/>
    <col min="12803" max="12803" width="6.6640625" customWidth="1"/>
    <col min="12804" max="12804" width="8.44140625" customWidth="1"/>
    <col min="12805" max="12805" width="7.109375" customWidth="1"/>
    <col min="12806" max="12806" width="8.88671875" customWidth="1"/>
    <col min="12807" max="12807" width="7.5546875" customWidth="1"/>
    <col min="12808" max="12808" width="8.44140625" customWidth="1"/>
    <col min="13058" max="13058" width="7.5546875" customWidth="1"/>
    <col min="13059" max="13059" width="6.6640625" customWidth="1"/>
    <col min="13060" max="13060" width="8.44140625" customWidth="1"/>
    <col min="13061" max="13061" width="7.109375" customWidth="1"/>
    <col min="13062" max="13062" width="8.88671875" customWidth="1"/>
    <col min="13063" max="13063" width="7.5546875" customWidth="1"/>
    <col min="13064" max="13064" width="8.44140625" customWidth="1"/>
    <col min="13314" max="13314" width="7.5546875" customWidth="1"/>
    <col min="13315" max="13315" width="6.6640625" customWidth="1"/>
    <col min="13316" max="13316" width="8.44140625" customWidth="1"/>
    <col min="13317" max="13317" width="7.109375" customWidth="1"/>
    <col min="13318" max="13318" width="8.88671875" customWidth="1"/>
    <col min="13319" max="13319" width="7.5546875" customWidth="1"/>
    <col min="13320" max="13320" width="8.44140625" customWidth="1"/>
    <col min="13570" max="13570" width="7.5546875" customWidth="1"/>
    <col min="13571" max="13571" width="6.6640625" customWidth="1"/>
    <col min="13572" max="13572" width="8.44140625" customWidth="1"/>
    <col min="13573" max="13573" width="7.109375" customWidth="1"/>
    <col min="13574" max="13574" width="8.88671875" customWidth="1"/>
    <col min="13575" max="13575" width="7.5546875" customWidth="1"/>
    <col min="13576" max="13576" width="8.44140625" customWidth="1"/>
    <col min="13826" max="13826" width="7.5546875" customWidth="1"/>
    <col min="13827" max="13827" width="6.6640625" customWidth="1"/>
    <col min="13828" max="13828" width="8.44140625" customWidth="1"/>
    <col min="13829" max="13829" width="7.109375" customWidth="1"/>
    <col min="13830" max="13830" width="8.88671875" customWidth="1"/>
    <col min="13831" max="13831" width="7.5546875" customWidth="1"/>
    <col min="13832" max="13832" width="8.44140625" customWidth="1"/>
    <col min="14082" max="14082" width="7.5546875" customWidth="1"/>
    <col min="14083" max="14083" width="6.6640625" customWidth="1"/>
    <col min="14084" max="14084" width="8.44140625" customWidth="1"/>
    <col min="14085" max="14085" width="7.109375" customWidth="1"/>
    <col min="14086" max="14086" width="8.88671875" customWidth="1"/>
    <col min="14087" max="14087" width="7.5546875" customWidth="1"/>
    <col min="14088" max="14088" width="8.44140625" customWidth="1"/>
    <col min="14338" max="14338" width="7.5546875" customWidth="1"/>
    <col min="14339" max="14339" width="6.6640625" customWidth="1"/>
    <col min="14340" max="14340" width="8.44140625" customWidth="1"/>
    <col min="14341" max="14341" width="7.109375" customWidth="1"/>
    <col min="14342" max="14342" width="8.88671875" customWidth="1"/>
    <col min="14343" max="14343" width="7.5546875" customWidth="1"/>
    <col min="14344" max="14344" width="8.44140625" customWidth="1"/>
    <col min="14594" max="14594" width="7.5546875" customWidth="1"/>
    <col min="14595" max="14595" width="6.6640625" customWidth="1"/>
    <col min="14596" max="14596" width="8.44140625" customWidth="1"/>
    <col min="14597" max="14597" width="7.109375" customWidth="1"/>
    <col min="14598" max="14598" width="8.88671875" customWidth="1"/>
    <col min="14599" max="14599" width="7.5546875" customWidth="1"/>
    <col min="14600" max="14600" width="8.44140625" customWidth="1"/>
    <col min="14850" max="14850" width="7.5546875" customWidth="1"/>
    <col min="14851" max="14851" width="6.6640625" customWidth="1"/>
    <col min="14852" max="14852" width="8.44140625" customWidth="1"/>
    <col min="14853" max="14853" width="7.109375" customWidth="1"/>
    <col min="14854" max="14854" width="8.88671875" customWidth="1"/>
    <col min="14855" max="14855" width="7.5546875" customWidth="1"/>
    <col min="14856" max="14856" width="8.44140625" customWidth="1"/>
    <col min="15106" max="15106" width="7.5546875" customWidth="1"/>
    <col min="15107" max="15107" width="6.6640625" customWidth="1"/>
    <col min="15108" max="15108" width="8.44140625" customWidth="1"/>
    <col min="15109" max="15109" width="7.109375" customWidth="1"/>
    <col min="15110" max="15110" width="8.88671875" customWidth="1"/>
    <col min="15111" max="15111" width="7.5546875" customWidth="1"/>
    <col min="15112" max="15112" width="8.44140625" customWidth="1"/>
    <col min="15362" max="15362" width="7.5546875" customWidth="1"/>
    <col min="15363" max="15363" width="6.6640625" customWidth="1"/>
    <col min="15364" max="15364" width="8.44140625" customWidth="1"/>
    <col min="15365" max="15365" width="7.109375" customWidth="1"/>
    <col min="15366" max="15366" width="8.88671875" customWidth="1"/>
    <col min="15367" max="15367" width="7.5546875" customWidth="1"/>
    <col min="15368" max="15368" width="8.44140625" customWidth="1"/>
    <col min="15618" max="15618" width="7.5546875" customWidth="1"/>
    <col min="15619" max="15619" width="6.6640625" customWidth="1"/>
    <col min="15620" max="15620" width="8.44140625" customWidth="1"/>
    <col min="15621" max="15621" width="7.109375" customWidth="1"/>
    <col min="15622" max="15622" width="8.88671875" customWidth="1"/>
    <col min="15623" max="15623" width="7.5546875" customWidth="1"/>
    <col min="15624" max="15624" width="8.44140625" customWidth="1"/>
    <col min="15874" max="15874" width="7.5546875" customWidth="1"/>
    <col min="15875" max="15875" width="6.6640625" customWidth="1"/>
    <col min="15876" max="15876" width="8.44140625" customWidth="1"/>
    <col min="15877" max="15877" width="7.109375" customWidth="1"/>
    <col min="15878" max="15878" width="8.88671875" customWidth="1"/>
    <col min="15879" max="15879" width="7.5546875" customWidth="1"/>
    <col min="15880" max="15880" width="8.44140625" customWidth="1"/>
    <col min="16130" max="16130" width="7.5546875" customWidth="1"/>
    <col min="16131" max="16131" width="6.6640625" customWidth="1"/>
    <col min="16132" max="16132" width="8.44140625" customWidth="1"/>
    <col min="16133" max="16133" width="7.109375" customWidth="1"/>
    <col min="16134" max="16134" width="8.88671875" customWidth="1"/>
    <col min="16135" max="16135" width="7.5546875" customWidth="1"/>
    <col min="16136" max="16136" width="8.44140625" customWidth="1"/>
  </cols>
  <sheetData>
    <row r="2" spans="1:19">
      <c r="B2" s="26"/>
      <c r="C2" s="26"/>
      <c r="D2" s="26"/>
      <c r="E2" s="26"/>
      <c r="F2" s="26"/>
    </row>
    <row r="3" spans="1:19">
      <c r="B3" s="30" t="s">
        <v>300</v>
      </c>
      <c r="C3" s="30" t="s">
        <v>301</v>
      </c>
      <c r="D3" s="30" t="s">
        <v>250</v>
      </c>
      <c r="E3" s="30" t="s">
        <v>249</v>
      </c>
      <c r="F3" s="30" t="s">
        <v>246</v>
      </c>
      <c r="G3" s="30" t="s">
        <v>248</v>
      </c>
      <c r="H3" s="30" t="s">
        <v>302</v>
      </c>
      <c r="I3" s="30" t="s">
        <v>216</v>
      </c>
      <c r="L3" s="26"/>
      <c r="M3" s="26"/>
      <c r="N3" s="26"/>
      <c r="O3" s="26"/>
      <c r="P3" s="26"/>
      <c r="Q3" s="26"/>
      <c r="R3" s="26"/>
      <c r="S3" s="26"/>
    </row>
    <row r="4" spans="1:19">
      <c r="A4">
        <v>2010</v>
      </c>
      <c r="B4" s="26">
        <v>5.38</v>
      </c>
      <c r="C4" s="26">
        <v>5.56</v>
      </c>
      <c r="D4" s="26">
        <v>28.13</v>
      </c>
      <c r="E4" s="26">
        <v>16.149999999999999</v>
      </c>
      <c r="F4" s="26">
        <v>13.19</v>
      </c>
      <c r="G4" s="26">
        <v>2.78</v>
      </c>
      <c r="H4" s="26">
        <v>9.1999999999999993</v>
      </c>
      <c r="I4" s="26">
        <v>19.62</v>
      </c>
      <c r="K4" s="26"/>
    </row>
    <row r="5" spans="1:19">
      <c r="A5">
        <v>2011</v>
      </c>
      <c r="B5" s="26">
        <v>5.37</v>
      </c>
      <c r="C5" s="26">
        <v>3.75</v>
      </c>
      <c r="D5" s="26">
        <v>26.09</v>
      </c>
      <c r="E5" s="26">
        <v>18.77</v>
      </c>
      <c r="F5" s="26">
        <v>12.06</v>
      </c>
      <c r="G5" s="26">
        <v>3.75</v>
      </c>
      <c r="H5" s="26">
        <v>8.1</v>
      </c>
      <c r="I5" s="26">
        <v>21.74</v>
      </c>
      <c r="K5" s="26"/>
    </row>
    <row r="6" spans="1:19">
      <c r="A6">
        <v>2012</v>
      </c>
      <c r="B6" s="26">
        <v>5.61</v>
      </c>
      <c r="C6" s="26">
        <v>6.73</v>
      </c>
      <c r="D6" s="26">
        <v>25.61</v>
      </c>
      <c r="E6" s="26">
        <v>17.010000000000002</v>
      </c>
      <c r="F6" s="26">
        <v>10.47</v>
      </c>
      <c r="G6" s="26">
        <v>3.55</v>
      </c>
      <c r="H6" s="26">
        <v>8.41</v>
      </c>
      <c r="I6" s="26">
        <v>22.62</v>
      </c>
      <c r="K6" s="26"/>
    </row>
    <row r="7" spans="1:19">
      <c r="A7">
        <v>2013</v>
      </c>
      <c r="B7" s="26">
        <v>5.59</v>
      </c>
      <c r="C7" s="26">
        <v>7.25</v>
      </c>
      <c r="D7" s="26">
        <v>27.74</v>
      </c>
      <c r="E7" s="26">
        <v>17.18</v>
      </c>
      <c r="F7" s="26">
        <v>10.35</v>
      </c>
      <c r="G7" s="26">
        <v>4.1399999999999997</v>
      </c>
      <c r="H7" s="26">
        <v>6.83</v>
      </c>
      <c r="I7" s="26">
        <v>20.91</v>
      </c>
      <c r="K7" s="26"/>
    </row>
    <row r="8" spans="1:19">
      <c r="A8">
        <v>2014</v>
      </c>
      <c r="B8" s="26">
        <v>5.91</v>
      </c>
      <c r="C8" s="26">
        <v>6.14</v>
      </c>
      <c r="D8" s="26">
        <v>27.73</v>
      </c>
      <c r="E8" s="26">
        <v>19.32</v>
      </c>
      <c r="F8" s="26">
        <v>11.59</v>
      </c>
      <c r="G8" s="26">
        <v>5</v>
      </c>
      <c r="H8" s="26">
        <v>4.32</v>
      </c>
      <c r="I8" s="26">
        <v>20</v>
      </c>
    </row>
    <row r="9" spans="1:19">
      <c r="A9">
        <v>2015</v>
      </c>
      <c r="B9" s="26">
        <v>5.74</v>
      </c>
      <c r="C9" s="26">
        <v>6.6</v>
      </c>
      <c r="D9" s="26">
        <v>27.45</v>
      </c>
      <c r="E9" s="26">
        <v>18.940000000000001</v>
      </c>
      <c r="F9" s="26">
        <v>10.85</v>
      </c>
      <c r="G9" s="26">
        <v>5.74</v>
      </c>
      <c r="H9" s="26">
        <v>4.47</v>
      </c>
      <c r="I9" s="26">
        <v>20.21</v>
      </c>
    </row>
    <row r="10" spans="1:19">
      <c r="A10">
        <v>2016</v>
      </c>
      <c r="B10" s="26">
        <v>5.4</v>
      </c>
      <c r="C10" s="26">
        <v>7.13</v>
      </c>
      <c r="D10" s="26">
        <v>27.21</v>
      </c>
      <c r="E10" s="26">
        <v>17.93</v>
      </c>
      <c r="F10" s="26">
        <v>11.45</v>
      </c>
      <c r="G10" s="26">
        <v>5.83</v>
      </c>
      <c r="H10" s="26">
        <v>4.54</v>
      </c>
      <c r="I10" s="26">
        <v>20.52</v>
      </c>
      <c r="N10" s="30"/>
    </row>
    <row r="11" spans="1:19">
      <c r="A11">
        <v>2017</v>
      </c>
      <c r="B11" s="26">
        <v>5.8695652173913047</v>
      </c>
      <c r="C11" s="26">
        <v>8.0434782608695592</v>
      </c>
      <c r="D11" s="26">
        <v>27.826086956521738</v>
      </c>
      <c r="E11" s="26">
        <v>16.739130434782609</v>
      </c>
      <c r="F11" s="26">
        <v>11.739130434782609</v>
      </c>
      <c r="G11" s="26">
        <v>5.6521739130434785</v>
      </c>
      <c r="H11" s="26">
        <v>3.0434782608695654</v>
      </c>
      <c r="I11" s="26">
        <v>21.086956521739133</v>
      </c>
    </row>
    <row r="12" spans="1:19">
      <c r="A12">
        <v>2018</v>
      </c>
      <c r="B12" s="26">
        <v>6.48</v>
      </c>
      <c r="C12" s="26">
        <v>7.13</v>
      </c>
      <c r="D12" s="26">
        <v>31.75</v>
      </c>
      <c r="E12" s="26">
        <v>16.41</v>
      </c>
      <c r="F12" s="26">
        <v>8.64</v>
      </c>
      <c r="G12" s="26">
        <v>5.83</v>
      </c>
      <c r="I12" s="26">
        <v>23.76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A29" sqref="A29"/>
    </sheetView>
  </sheetViews>
  <sheetFormatPr baseColWidth="10" defaultRowHeight="14.4"/>
  <cols>
    <col min="1" max="1" width="21" customWidth="1"/>
    <col min="2" max="2" width="6.88671875" customWidth="1"/>
    <col min="3" max="4" width="14.44140625" customWidth="1"/>
    <col min="5" max="5" width="3.6640625" customWidth="1"/>
    <col min="257" max="257" width="21" customWidth="1"/>
    <col min="258" max="258" width="6.88671875" customWidth="1"/>
    <col min="259" max="260" width="14.44140625" customWidth="1"/>
    <col min="261" max="261" width="3.6640625" customWidth="1"/>
    <col min="513" max="513" width="21" customWidth="1"/>
    <col min="514" max="514" width="6.88671875" customWidth="1"/>
    <col min="515" max="516" width="14.44140625" customWidth="1"/>
    <col min="517" max="517" width="3.6640625" customWidth="1"/>
    <col min="769" max="769" width="21" customWidth="1"/>
    <col min="770" max="770" width="6.88671875" customWidth="1"/>
    <col min="771" max="772" width="14.44140625" customWidth="1"/>
    <col min="773" max="773" width="3.6640625" customWidth="1"/>
    <col min="1025" max="1025" width="21" customWidth="1"/>
    <col min="1026" max="1026" width="6.88671875" customWidth="1"/>
    <col min="1027" max="1028" width="14.44140625" customWidth="1"/>
    <col min="1029" max="1029" width="3.6640625" customWidth="1"/>
    <col min="1281" max="1281" width="21" customWidth="1"/>
    <col min="1282" max="1282" width="6.88671875" customWidth="1"/>
    <col min="1283" max="1284" width="14.44140625" customWidth="1"/>
    <col min="1285" max="1285" width="3.6640625" customWidth="1"/>
    <col min="1537" max="1537" width="21" customWidth="1"/>
    <col min="1538" max="1538" width="6.88671875" customWidth="1"/>
    <col min="1539" max="1540" width="14.44140625" customWidth="1"/>
    <col min="1541" max="1541" width="3.6640625" customWidth="1"/>
    <col min="1793" max="1793" width="21" customWidth="1"/>
    <col min="1794" max="1794" width="6.88671875" customWidth="1"/>
    <col min="1795" max="1796" width="14.44140625" customWidth="1"/>
    <col min="1797" max="1797" width="3.6640625" customWidth="1"/>
    <col min="2049" max="2049" width="21" customWidth="1"/>
    <col min="2050" max="2050" width="6.88671875" customWidth="1"/>
    <col min="2051" max="2052" width="14.44140625" customWidth="1"/>
    <col min="2053" max="2053" width="3.6640625" customWidth="1"/>
    <col min="2305" max="2305" width="21" customWidth="1"/>
    <col min="2306" max="2306" width="6.88671875" customWidth="1"/>
    <col min="2307" max="2308" width="14.44140625" customWidth="1"/>
    <col min="2309" max="2309" width="3.6640625" customWidth="1"/>
    <col min="2561" max="2561" width="21" customWidth="1"/>
    <col min="2562" max="2562" width="6.88671875" customWidth="1"/>
    <col min="2563" max="2564" width="14.44140625" customWidth="1"/>
    <col min="2565" max="2565" width="3.6640625" customWidth="1"/>
    <col min="2817" max="2817" width="21" customWidth="1"/>
    <col min="2818" max="2818" width="6.88671875" customWidth="1"/>
    <col min="2819" max="2820" width="14.44140625" customWidth="1"/>
    <col min="2821" max="2821" width="3.6640625" customWidth="1"/>
    <col min="3073" max="3073" width="21" customWidth="1"/>
    <col min="3074" max="3074" width="6.88671875" customWidth="1"/>
    <col min="3075" max="3076" width="14.44140625" customWidth="1"/>
    <col min="3077" max="3077" width="3.6640625" customWidth="1"/>
    <col min="3329" max="3329" width="21" customWidth="1"/>
    <col min="3330" max="3330" width="6.88671875" customWidth="1"/>
    <col min="3331" max="3332" width="14.44140625" customWidth="1"/>
    <col min="3333" max="3333" width="3.6640625" customWidth="1"/>
    <col min="3585" max="3585" width="21" customWidth="1"/>
    <col min="3586" max="3586" width="6.88671875" customWidth="1"/>
    <col min="3587" max="3588" width="14.44140625" customWidth="1"/>
    <col min="3589" max="3589" width="3.6640625" customWidth="1"/>
    <col min="3841" max="3841" width="21" customWidth="1"/>
    <col min="3842" max="3842" width="6.88671875" customWidth="1"/>
    <col min="3843" max="3844" width="14.44140625" customWidth="1"/>
    <col min="3845" max="3845" width="3.6640625" customWidth="1"/>
    <col min="4097" max="4097" width="21" customWidth="1"/>
    <col min="4098" max="4098" width="6.88671875" customWidth="1"/>
    <col min="4099" max="4100" width="14.44140625" customWidth="1"/>
    <col min="4101" max="4101" width="3.6640625" customWidth="1"/>
    <col min="4353" max="4353" width="21" customWidth="1"/>
    <col min="4354" max="4354" width="6.88671875" customWidth="1"/>
    <col min="4355" max="4356" width="14.44140625" customWidth="1"/>
    <col min="4357" max="4357" width="3.6640625" customWidth="1"/>
    <col min="4609" max="4609" width="21" customWidth="1"/>
    <col min="4610" max="4610" width="6.88671875" customWidth="1"/>
    <col min="4611" max="4612" width="14.44140625" customWidth="1"/>
    <col min="4613" max="4613" width="3.6640625" customWidth="1"/>
    <col min="4865" max="4865" width="21" customWidth="1"/>
    <col min="4866" max="4866" width="6.88671875" customWidth="1"/>
    <col min="4867" max="4868" width="14.44140625" customWidth="1"/>
    <col min="4869" max="4869" width="3.6640625" customWidth="1"/>
    <col min="5121" max="5121" width="21" customWidth="1"/>
    <col min="5122" max="5122" width="6.88671875" customWidth="1"/>
    <col min="5123" max="5124" width="14.44140625" customWidth="1"/>
    <col min="5125" max="5125" width="3.6640625" customWidth="1"/>
    <col min="5377" max="5377" width="21" customWidth="1"/>
    <col min="5378" max="5378" width="6.88671875" customWidth="1"/>
    <col min="5379" max="5380" width="14.44140625" customWidth="1"/>
    <col min="5381" max="5381" width="3.6640625" customWidth="1"/>
    <col min="5633" max="5633" width="21" customWidth="1"/>
    <col min="5634" max="5634" width="6.88671875" customWidth="1"/>
    <col min="5635" max="5636" width="14.44140625" customWidth="1"/>
    <col min="5637" max="5637" width="3.6640625" customWidth="1"/>
    <col min="5889" max="5889" width="21" customWidth="1"/>
    <col min="5890" max="5890" width="6.88671875" customWidth="1"/>
    <col min="5891" max="5892" width="14.44140625" customWidth="1"/>
    <col min="5893" max="5893" width="3.6640625" customWidth="1"/>
    <col min="6145" max="6145" width="21" customWidth="1"/>
    <col min="6146" max="6146" width="6.88671875" customWidth="1"/>
    <col min="6147" max="6148" width="14.44140625" customWidth="1"/>
    <col min="6149" max="6149" width="3.6640625" customWidth="1"/>
    <col min="6401" max="6401" width="21" customWidth="1"/>
    <col min="6402" max="6402" width="6.88671875" customWidth="1"/>
    <col min="6403" max="6404" width="14.44140625" customWidth="1"/>
    <col min="6405" max="6405" width="3.6640625" customWidth="1"/>
    <col min="6657" max="6657" width="21" customWidth="1"/>
    <col min="6658" max="6658" width="6.88671875" customWidth="1"/>
    <col min="6659" max="6660" width="14.44140625" customWidth="1"/>
    <col min="6661" max="6661" width="3.6640625" customWidth="1"/>
    <col min="6913" max="6913" width="21" customWidth="1"/>
    <col min="6914" max="6914" width="6.88671875" customWidth="1"/>
    <col min="6915" max="6916" width="14.44140625" customWidth="1"/>
    <col min="6917" max="6917" width="3.6640625" customWidth="1"/>
    <col min="7169" max="7169" width="21" customWidth="1"/>
    <col min="7170" max="7170" width="6.88671875" customWidth="1"/>
    <col min="7171" max="7172" width="14.44140625" customWidth="1"/>
    <col min="7173" max="7173" width="3.6640625" customWidth="1"/>
    <col min="7425" max="7425" width="21" customWidth="1"/>
    <col min="7426" max="7426" width="6.88671875" customWidth="1"/>
    <col min="7427" max="7428" width="14.44140625" customWidth="1"/>
    <col min="7429" max="7429" width="3.6640625" customWidth="1"/>
    <col min="7681" max="7681" width="21" customWidth="1"/>
    <col min="7682" max="7682" width="6.88671875" customWidth="1"/>
    <col min="7683" max="7684" width="14.44140625" customWidth="1"/>
    <col min="7685" max="7685" width="3.6640625" customWidth="1"/>
    <col min="7937" max="7937" width="21" customWidth="1"/>
    <col min="7938" max="7938" width="6.88671875" customWidth="1"/>
    <col min="7939" max="7940" width="14.44140625" customWidth="1"/>
    <col min="7941" max="7941" width="3.6640625" customWidth="1"/>
    <col min="8193" max="8193" width="21" customWidth="1"/>
    <col min="8194" max="8194" width="6.88671875" customWidth="1"/>
    <col min="8195" max="8196" width="14.44140625" customWidth="1"/>
    <col min="8197" max="8197" width="3.6640625" customWidth="1"/>
    <col min="8449" max="8449" width="21" customWidth="1"/>
    <col min="8450" max="8450" width="6.88671875" customWidth="1"/>
    <col min="8451" max="8452" width="14.44140625" customWidth="1"/>
    <col min="8453" max="8453" width="3.6640625" customWidth="1"/>
    <col min="8705" max="8705" width="21" customWidth="1"/>
    <col min="8706" max="8706" width="6.88671875" customWidth="1"/>
    <col min="8707" max="8708" width="14.44140625" customWidth="1"/>
    <col min="8709" max="8709" width="3.6640625" customWidth="1"/>
    <col min="8961" max="8961" width="21" customWidth="1"/>
    <col min="8962" max="8962" width="6.88671875" customWidth="1"/>
    <col min="8963" max="8964" width="14.44140625" customWidth="1"/>
    <col min="8965" max="8965" width="3.6640625" customWidth="1"/>
    <col min="9217" max="9217" width="21" customWidth="1"/>
    <col min="9218" max="9218" width="6.88671875" customWidth="1"/>
    <col min="9219" max="9220" width="14.44140625" customWidth="1"/>
    <col min="9221" max="9221" width="3.6640625" customWidth="1"/>
    <col min="9473" max="9473" width="21" customWidth="1"/>
    <col min="9474" max="9474" width="6.88671875" customWidth="1"/>
    <col min="9475" max="9476" width="14.44140625" customWidth="1"/>
    <col min="9477" max="9477" width="3.6640625" customWidth="1"/>
    <col min="9729" max="9729" width="21" customWidth="1"/>
    <col min="9730" max="9730" width="6.88671875" customWidth="1"/>
    <col min="9731" max="9732" width="14.44140625" customWidth="1"/>
    <col min="9733" max="9733" width="3.6640625" customWidth="1"/>
    <col min="9985" max="9985" width="21" customWidth="1"/>
    <col min="9986" max="9986" width="6.88671875" customWidth="1"/>
    <col min="9987" max="9988" width="14.44140625" customWidth="1"/>
    <col min="9989" max="9989" width="3.6640625" customWidth="1"/>
    <col min="10241" max="10241" width="21" customWidth="1"/>
    <col min="10242" max="10242" width="6.88671875" customWidth="1"/>
    <col min="10243" max="10244" width="14.44140625" customWidth="1"/>
    <col min="10245" max="10245" width="3.6640625" customWidth="1"/>
    <col min="10497" max="10497" width="21" customWidth="1"/>
    <col min="10498" max="10498" width="6.88671875" customWidth="1"/>
    <col min="10499" max="10500" width="14.44140625" customWidth="1"/>
    <col min="10501" max="10501" width="3.6640625" customWidth="1"/>
    <col min="10753" max="10753" width="21" customWidth="1"/>
    <col min="10754" max="10754" width="6.88671875" customWidth="1"/>
    <col min="10755" max="10756" width="14.44140625" customWidth="1"/>
    <col min="10757" max="10757" width="3.6640625" customWidth="1"/>
    <col min="11009" max="11009" width="21" customWidth="1"/>
    <col min="11010" max="11010" width="6.88671875" customWidth="1"/>
    <col min="11011" max="11012" width="14.44140625" customWidth="1"/>
    <col min="11013" max="11013" width="3.6640625" customWidth="1"/>
    <col min="11265" max="11265" width="21" customWidth="1"/>
    <col min="11266" max="11266" width="6.88671875" customWidth="1"/>
    <col min="11267" max="11268" width="14.44140625" customWidth="1"/>
    <col min="11269" max="11269" width="3.6640625" customWidth="1"/>
    <col min="11521" max="11521" width="21" customWidth="1"/>
    <col min="11522" max="11522" width="6.88671875" customWidth="1"/>
    <col min="11523" max="11524" width="14.44140625" customWidth="1"/>
    <col min="11525" max="11525" width="3.6640625" customWidth="1"/>
    <col min="11777" max="11777" width="21" customWidth="1"/>
    <col min="11778" max="11778" width="6.88671875" customWidth="1"/>
    <col min="11779" max="11780" width="14.44140625" customWidth="1"/>
    <col min="11781" max="11781" width="3.6640625" customWidth="1"/>
    <col min="12033" max="12033" width="21" customWidth="1"/>
    <col min="12034" max="12034" width="6.88671875" customWidth="1"/>
    <col min="12035" max="12036" width="14.44140625" customWidth="1"/>
    <col min="12037" max="12037" width="3.6640625" customWidth="1"/>
    <col min="12289" max="12289" width="21" customWidth="1"/>
    <col min="12290" max="12290" width="6.88671875" customWidth="1"/>
    <col min="12291" max="12292" width="14.44140625" customWidth="1"/>
    <col min="12293" max="12293" width="3.6640625" customWidth="1"/>
    <col min="12545" max="12545" width="21" customWidth="1"/>
    <col min="12546" max="12546" width="6.88671875" customWidth="1"/>
    <col min="12547" max="12548" width="14.44140625" customWidth="1"/>
    <col min="12549" max="12549" width="3.6640625" customWidth="1"/>
    <col min="12801" max="12801" width="21" customWidth="1"/>
    <col min="12802" max="12802" width="6.88671875" customWidth="1"/>
    <col min="12803" max="12804" width="14.44140625" customWidth="1"/>
    <col min="12805" max="12805" width="3.6640625" customWidth="1"/>
    <col min="13057" max="13057" width="21" customWidth="1"/>
    <col min="13058" max="13058" width="6.88671875" customWidth="1"/>
    <col min="13059" max="13060" width="14.44140625" customWidth="1"/>
    <col min="13061" max="13061" width="3.6640625" customWidth="1"/>
    <col min="13313" max="13313" width="21" customWidth="1"/>
    <col min="13314" max="13314" width="6.88671875" customWidth="1"/>
    <col min="13315" max="13316" width="14.44140625" customWidth="1"/>
    <col min="13317" max="13317" width="3.6640625" customWidth="1"/>
    <col min="13569" max="13569" width="21" customWidth="1"/>
    <col min="13570" max="13570" width="6.88671875" customWidth="1"/>
    <col min="13571" max="13572" width="14.44140625" customWidth="1"/>
    <col min="13573" max="13573" width="3.6640625" customWidth="1"/>
    <col min="13825" max="13825" width="21" customWidth="1"/>
    <col min="13826" max="13826" width="6.88671875" customWidth="1"/>
    <col min="13827" max="13828" width="14.44140625" customWidth="1"/>
    <col min="13829" max="13829" width="3.6640625" customWidth="1"/>
    <col min="14081" max="14081" width="21" customWidth="1"/>
    <col min="14082" max="14082" width="6.88671875" customWidth="1"/>
    <col min="14083" max="14084" width="14.44140625" customWidth="1"/>
    <col min="14085" max="14085" width="3.6640625" customWidth="1"/>
    <col min="14337" max="14337" width="21" customWidth="1"/>
    <col min="14338" max="14338" width="6.88671875" customWidth="1"/>
    <col min="14339" max="14340" width="14.44140625" customWidth="1"/>
    <col min="14341" max="14341" width="3.6640625" customWidth="1"/>
    <col min="14593" max="14593" width="21" customWidth="1"/>
    <col min="14594" max="14594" width="6.88671875" customWidth="1"/>
    <col min="14595" max="14596" width="14.44140625" customWidth="1"/>
    <col min="14597" max="14597" width="3.6640625" customWidth="1"/>
    <col min="14849" max="14849" width="21" customWidth="1"/>
    <col min="14850" max="14850" width="6.88671875" customWidth="1"/>
    <col min="14851" max="14852" width="14.44140625" customWidth="1"/>
    <col min="14853" max="14853" width="3.6640625" customWidth="1"/>
    <col min="15105" max="15105" width="21" customWidth="1"/>
    <col min="15106" max="15106" width="6.88671875" customWidth="1"/>
    <col min="15107" max="15108" width="14.44140625" customWidth="1"/>
    <col min="15109" max="15109" width="3.6640625" customWidth="1"/>
    <col min="15361" max="15361" width="21" customWidth="1"/>
    <col min="15362" max="15362" width="6.88671875" customWidth="1"/>
    <col min="15363" max="15364" width="14.44140625" customWidth="1"/>
    <col min="15365" max="15365" width="3.6640625" customWidth="1"/>
    <col min="15617" max="15617" width="21" customWidth="1"/>
    <col min="15618" max="15618" width="6.88671875" customWidth="1"/>
    <col min="15619" max="15620" width="14.44140625" customWidth="1"/>
    <col min="15621" max="15621" width="3.6640625" customWidth="1"/>
    <col min="15873" max="15873" width="21" customWidth="1"/>
    <col min="15874" max="15874" width="6.88671875" customWidth="1"/>
    <col min="15875" max="15876" width="14.44140625" customWidth="1"/>
    <col min="15877" max="15877" width="3.6640625" customWidth="1"/>
    <col min="16129" max="16129" width="21" customWidth="1"/>
    <col min="16130" max="16130" width="6.88671875" customWidth="1"/>
    <col min="16131" max="16132" width="14.44140625" customWidth="1"/>
    <col min="16133" max="16133" width="3.6640625" customWidth="1"/>
  </cols>
  <sheetData>
    <row r="1" spans="1:5" ht="15.6">
      <c r="A1" s="99" t="s">
        <v>233</v>
      </c>
      <c r="B1" s="99"/>
      <c r="C1" s="99"/>
      <c r="E1" s="26"/>
    </row>
    <row r="2" spans="1:5" ht="15.6">
      <c r="A2" s="99" t="s">
        <v>234</v>
      </c>
      <c r="B2" s="99"/>
      <c r="C2" s="99"/>
      <c r="E2" s="26"/>
    </row>
    <row r="3" spans="1:5" ht="15.6">
      <c r="A3" s="99"/>
      <c r="B3" s="99"/>
      <c r="C3" s="99"/>
      <c r="D3" s="124"/>
      <c r="E3" s="125"/>
    </row>
    <row r="4" spans="1:5" ht="15.6">
      <c r="A4" s="99" t="s">
        <v>293</v>
      </c>
      <c r="B4" s="99"/>
      <c r="C4" s="99"/>
      <c r="D4" s="124"/>
      <c r="E4" s="124"/>
    </row>
    <row r="5" spans="1:5" ht="15.6">
      <c r="A5" s="99" t="s">
        <v>294</v>
      </c>
      <c r="B5" s="99"/>
      <c r="C5" s="99"/>
      <c r="D5" s="124"/>
      <c r="E5" s="124"/>
    </row>
    <row r="6" spans="1:5" ht="15.6">
      <c r="A6" s="99" t="s">
        <v>388</v>
      </c>
      <c r="B6" s="99"/>
      <c r="C6" s="99"/>
      <c r="D6" s="124"/>
      <c r="E6" s="124"/>
    </row>
    <row r="7" spans="1:5" ht="15.6">
      <c r="A7" s="100"/>
      <c r="B7" s="100"/>
      <c r="C7" s="100"/>
      <c r="D7" s="100"/>
      <c r="E7" s="100"/>
    </row>
    <row r="8" spans="1:5" ht="15.6">
      <c r="A8" s="126"/>
      <c r="B8" s="126"/>
      <c r="C8" s="126"/>
      <c r="D8" s="126"/>
      <c r="E8" s="126"/>
    </row>
    <row r="9" spans="1:5" ht="15.6">
      <c r="A9" s="112" t="s">
        <v>296</v>
      </c>
      <c r="B9" s="118"/>
      <c r="C9" s="184" t="s">
        <v>297</v>
      </c>
      <c r="D9" s="184"/>
      <c r="E9" s="34"/>
    </row>
    <row r="10" spans="1:5" ht="15.6">
      <c r="A10" s="112"/>
      <c r="B10" s="118"/>
      <c r="C10" s="118" t="s">
        <v>298</v>
      </c>
      <c r="D10" s="118" t="s">
        <v>136</v>
      </c>
      <c r="E10" s="118"/>
    </row>
    <row r="11" spans="1:5" ht="15.6">
      <c r="A11" s="127"/>
      <c r="B11" s="128"/>
      <c r="C11" s="128"/>
      <c r="D11" s="128"/>
      <c r="E11" s="128"/>
    </row>
    <row r="12" spans="1:5" ht="18" customHeight="1">
      <c r="A12" s="100"/>
      <c r="B12" s="100"/>
      <c r="C12" s="100"/>
      <c r="D12" s="100"/>
      <c r="E12" s="100"/>
    </row>
    <row r="13" spans="1:5" ht="18" customHeight="1">
      <c r="A13" s="112" t="s">
        <v>131</v>
      </c>
      <c r="B13" s="100"/>
      <c r="C13" s="129">
        <f>SUM(C15:C25)</f>
        <v>1433</v>
      </c>
      <c r="D13" s="130">
        <f>SUM(D15:D25)</f>
        <v>100</v>
      </c>
      <c r="E13" s="100"/>
    </row>
    <row r="14" spans="1:5" ht="18" customHeight="1">
      <c r="A14" s="118"/>
      <c r="B14" s="100"/>
      <c r="C14" s="100"/>
      <c r="D14" s="130"/>
      <c r="E14" s="100"/>
    </row>
    <row r="15" spans="1:5" ht="18" customHeight="1">
      <c r="A15" s="112" t="s">
        <v>299</v>
      </c>
      <c r="B15" s="100"/>
      <c r="C15" s="100">
        <v>171</v>
      </c>
      <c r="D15" s="130">
        <f>IF(A15&lt;&gt;0,C15/$C$13*100,"")</f>
        <v>11.933007676203768</v>
      </c>
      <c r="E15" s="100"/>
    </row>
    <row r="16" spans="1:5" ht="18" customHeight="1">
      <c r="B16" s="34"/>
      <c r="C16" s="100"/>
      <c r="D16" s="130" t="str">
        <f t="shared" ref="D16:D25" si="0">IF(A16&lt;&gt;0,C16/$C$13*100,"")</f>
        <v/>
      </c>
      <c r="E16" s="100"/>
    </row>
    <row r="17" spans="1:5" ht="18" customHeight="1">
      <c r="A17" s="112" t="s">
        <v>244</v>
      </c>
      <c r="B17" s="34"/>
      <c r="C17" s="100">
        <v>4</v>
      </c>
      <c r="D17" s="130">
        <f t="shared" si="0"/>
        <v>0.27913468248429868</v>
      </c>
      <c r="E17" s="100"/>
    </row>
    <row r="18" spans="1:5" ht="18" customHeight="1">
      <c r="B18" s="34"/>
      <c r="C18" s="100"/>
      <c r="D18" s="130" t="str">
        <f t="shared" si="0"/>
        <v/>
      </c>
      <c r="E18" s="100"/>
    </row>
    <row r="19" spans="1:5" ht="18" customHeight="1">
      <c r="A19" s="131" t="s">
        <v>230</v>
      </c>
      <c r="B19" s="34"/>
      <c r="C19" s="100">
        <v>67</v>
      </c>
      <c r="D19" s="130">
        <f t="shared" si="0"/>
        <v>4.6755059316120029</v>
      </c>
      <c r="E19" s="100"/>
    </row>
    <row r="20" spans="1:5" ht="18" customHeight="1">
      <c r="B20" s="34"/>
      <c r="C20" s="100"/>
      <c r="D20" s="130" t="str">
        <f t="shared" si="0"/>
        <v/>
      </c>
      <c r="E20" s="100"/>
    </row>
    <row r="21" spans="1:5" ht="18" customHeight="1">
      <c r="A21" s="131" t="s">
        <v>229</v>
      </c>
      <c r="B21" s="34"/>
      <c r="C21" s="100">
        <v>339</v>
      </c>
      <c r="D21" s="130">
        <f t="shared" si="0"/>
        <v>23.65666434054431</v>
      </c>
      <c r="E21" s="100"/>
    </row>
    <row r="22" spans="1:5" ht="18" customHeight="1">
      <c r="B22" s="34"/>
      <c r="C22" s="100"/>
      <c r="D22" s="130" t="str">
        <f t="shared" si="0"/>
        <v/>
      </c>
      <c r="E22" s="100"/>
    </row>
    <row r="23" spans="1:5" ht="18" customHeight="1">
      <c r="A23" s="131" t="s">
        <v>252</v>
      </c>
      <c r="B23" s="34"/>
      <c r="C23" s="100">
        <v>584</v>
      </c>
      <c r="D23" s="130">
        <f t="shared" si="0"/>
        <v>40.753663642707608</v>
      </c>
      <c r="E23" s="100"/>
    </row>
    <row r="24" spans="1:5" ht="18" customHeight="1">
      <c r="A24" s="131"/>
      <c r="B24" s="34"/>
      <c r="C24" s="100"/>
      <c r="D24" s="130" t="str">
        <f t="shared" si="0"/>
        <v/>
      </c>
      <c r="E24" s="100"/>
    </row>
    <row r="25" spans="1:5" ht="18" customHeight="1">
      <c r="A25" s="131" t="s">
        <v>228</v>
      </c>
      <c r="B25" s="34"/>
      <c r="C25" s="100">
        <v>268</v>
      </c>
      <c r="D25" s="130">
        <f t="shared" si="0"/>
        <v>18.702023726448012</v>
      </c>
      <c r="E25" s="100"/>
    </row>
    <row r="26" spans="1:5" ht="18" customHeight="1">
      <c r="A26" s="132"/>
      <c r="B26" s="132"/>
      <c r="C26" s="132"/>
      <c r="D26" s="132"/>
      <c r="E26" s="132"/>
    </row>
    <row r="27" spans="1:5" ht="14.25" customHeight="1"/>
    <row r="28" spans="1:5" ht="15" customHeight="1">
      <c r="A28" s="99" t="s">
        <v>390</v>
      </c>
    </row>
    <row r="29" spans="1:5" ht="15" customHeight="1">
      <c r="A29" s="99" t="s">
        <v>389</v>
      </c>
    </row>
    <row r="30" spans="1:5" ht="11.25" customHeight="1"/>
    <row r="31" spans="1:5" s="99" customFormat="1" ht="15">
      <c r="A31" s="99" t="s">
        <v>292</v>
      </c>
    </row>
    <row r="32" spans="1:5" s="99" customFormat="1" ht="15">
      <c r="A32" s="99" t="s">
        <v>225</v>
      </c>
    </row>
    <row r="33" s="99" customFormat="1" ht="15"/>
  </sheetData>
  <mergeCells count="1">
    <mergeCell ref="C9:D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3:N19"/>
  <sheetViews>
    <sheetView workbookViewId="0">
      <selection activeCell="J14" sqref="J14"/>
    </sheetView>
  </sheetViews>
  <sheetFormatPr baseColWidth="10" defaultRowHeight="14.4"/>
  <sheetData>
    <row r="3" spans="1:14">
      <c r="A3" s="30" t="s">
        <v>303</v>
      </c>
      <c r="B3" s="30" t="s">
        <v>216</v>
      </c>
      <c r="C3" s="30" t="s">
        <v>249</v>
      </c>
      <c r="D3" s="30" t="s">
        <v>248</v>
      </c>
      <c r="E3" s="108" t="s">
        <v>304</v>
      </c>
      <c r="F3" s="30" t="s">
        <v>247</v>
      </c>
      <c r="G3" s="30" t="s">
        <v>246</v>
      </c>
      <c r="H3" s="30" t="s">
        <v>305</v>
      </c>
      <c r="I3" s="30"/>
      <c r="J3" s="30"/>
      <c r="K3" s="30"/>
      <c r="L3" s="30"/>
    </row>
    <row r="4" spans="1:14">
      <c r="A4" s="26">
        <v>31.521739130434785</v>
      </c>
      <c r="B4" s="26">
        <v>28.804347826086957</v>
      </c>
      <c r="C4" s="26">
        <v>15.760869565217392</v>
      </c>
      <c r="D4" s="26">
        <v>8.695652173913043</v>
      </c>
      <c r="E4">
        <v>7.06</v>
      </c>
      <c r="F4" s="26">
        <v>4.3478260869565215</v>
      </c>
      <c r="G4" s="26">
        <v>3.2608695652173911</v>
      </c>
      <c r="H4" s="26">
        <v>0.54347826086956519</v>
      </c>
      <c r="I4" s="26"/>
      <c r="J4" s="13"/>
      <c r="K4" s="133"/>
      <c r="L4" s="26"/>
    </row>
    <row r="5" spans="1:14">
      <c r="E5" s="30"/>
      <c r="K5" s="133"/>
      <c r="M5" s="26"/>
      <c r="N5" s="26"/>
    </row>
    <row r="6" spans="1:14">
      <c r="B6" s="30"/>
      <c r="C6" s="30"/>
      <c r="D6" s="30"/>
      <c r="E6" s="26"/>
      <c r="F6" s="30"/>
      <c r="G6" s="30"/>
      <c r="H6" s="30"/>
      <c r="K6" s="133"/>
      <c r="M6" s="26"/>
      <c r="N6" s="26"/>
    </row>
    <row r="7" spans="1:14">
      <c r="D7" s="12"/>
      <c r="H7" s="12"/>
      <c r="K7" s="133"/>
      <c r="M7" s="26"/>
      <c r="N7" s="26"/>
    </row>
    <row r="8" spans="1:14">
      <c r="K8" s="133"/>
      <c r="M8" s="26"/>
      <c r="N8" s="26"/>
    </row>
    <row r="9" spans="1:14">
      <c r="K9" s="134"/>
      <c r="M9" s="26"/>
      <c r="N9" s="26"/>
    </row>
    <row r="10" spans="1:14">
      <c r="K10" s="133"/>
      <c r="M10" s="26"/>
      <c r="N10" s="26"/>
    </row>
    <row r="11" spans="1:14">
      <c r="K11" s="133"/>
      <c r="M11" s="26"/>
      <c r="N11" s="26"/>
    </row>
    <row r="12" spans="1:14">
      <c r="K12" s="133"/>
      <c r="M12" s="26"/>
      <c r="N12" s="26"/>
    </row>
    <row r="13" spans="1:14">
      <c r="K13" s="133"/>
      <c r="M13" s="26"/>
      <c r="N13" s="26"/>
    </row>
    <row r="14" spans="1:14">
      <c r="K14" s="133"/>
      <c r="M14" s="26"/>
      <c r="N14" s="26"/>
    </row>
    <row r="15" spans="1:14">
      <c r="K15" s="133"/>
      <c r="M15" s="26"/>
      <c r="N15" s="26"/>
    </row>
    <row r="16" spans="1:14">
      <c r="K16" s="133"/>
      <c r="M16" s="26"/>
      <c r="N16" s="26"/>
    </row>
    <row r="17" spans="11:14">
      <c r="K17" s="133"/>
      <c r="M17" s="26"/>
      <c r="N17" s="26"/>
    </row>
    <row r="18" spans="11:14">
      <c r="K18" s="133"/>
      <c r="N18" s="26"/>
    </row>
    <row r="19" spans="11:14">
      <c r="N19" s="2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DEFINICIONES</vt:lpstr>
      <vt:lpstr>SIMBOLOGIA</vt:lpstr>
      <vt:lpstr>INDICE ACCIÓN SOCIAL</vt:lpstr>
      <vt:lpstr>CUADRO AS1</vt:lpstr>
      <vt:lpstr>GRAFICO AS1</vt:lpstr>
      <vt:lpstr>CUADRO AS2</vt:lpstr>
      <vt:lpstr>GRAFICO AS2</vt:lpstr>
      <vt:lpstr>CUADRO AS3</vt:lpstr>
      <vt:lpstr>GRAFICO AS3</vt:lpstr>
      <vt:lpstr>CUADRO AS4</vt:lpstr>
      <vt:lpstr>GRAFICO AS4</vt:lpstr>
      <vt:lpstr>CUADRO AS5</vt:lpstr>
      <vt:lpstr>GRAFICO AS5</vt:lpstr>
      <vt:lpstr>CUADRO AS6</vt:lpstr>
      <vt:lpstr>CUADRO AS7</vt:lpstr>
      <vt:lpstr>CUADRO AS8</vt:lpstr>
      <vt:lpstr>CUADRO AS9</vt:lpstr>
      <vt:lpstr>CUADRO AS10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Mainor</dc:creator>
  <cp:lastModifiedBy>Marco Monge</cp:lastModifiedBy>
  <cp:lastPrinted>2019-07-24T14:38:42Z</cp:lastPrinted>
  <dcterms:created xsi:type="dcterms:W3CDTF">2019-06-21T20:01:44Z</dcterms:created>
  <dcterms:modified xsi:type="dcterms:W3CDTF">2020-03-11T22:03:00Z</dcterms:modified>
</cp:coreProperties>
</file>