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Marco Monge\Desktop\OPLAU 2020\"/>
    </mc:Choice>
  </mc:AlternateContent>
  <bookViews>
    <workbookView xWindow="0" yWindow="0" windowWidth="23040" windowHeight="9192" tabRatio="821" activeTab="2"/>
  </bookViews>
  <sheets>
    <sheet name="DEFINICIONES" sheetId="1" r:id="rId1"/>
    <sheet name="SIMBOLOGIA" sheetId="2" r:id="rId2"/>
    <sheet name="INDICE DE ADMINISTRACIÓN" sheetId="87" r:id="rId3"/>
    <sheet name="CUADRO AD1" sheetId="139" r:id="rId4"/>
    <sheet name="GRAFICO AD1" sheetId="88" r:id="rId5"/>
    <sheet name="INDICE DE DIRECCIÓN SUPERIOR" sheetId="89" r:id="rId6"/>
    <sheet name="CUADRO DS1" sheetId="144" r:id="rId7"/>
    <sheet name="GRAFICO DS1" sheetId="143" r:id="rId8"/>
    <sheet name="CUADRO AI-1" sheetId="142" r:id="rId9"/>
    <sheet name="CUADRO AI-2" sheetId="141" r:id="rId10"/>
    <sheet name="GRAFICO AI-1" sheetId="140" r:id="rId11"/>
  </sheets>
  <calcPr calcId="162913" iterateDelta="1E-4"/>
</workbook>
</file>

<file path=xl/calcChain.xml><?xml version="1.0" encoding="utf-8"?>
<calcChain xmlns="http://schemas.openxmlformats.org/spreadsheetml/2006/main">
  <c r="B11" i="141" l="1"/>
  <c r="C10" i="141"/>
  <c r="B10" i="141"/>
  <c r="C16" i="142"/>
  <c r="C14" i="142"/>
  <c r="B12" i="142"/>
  <c r="C56" i="144"/>
  <c r="M56" i="144" s="1"/>
  <c r="M55" i="144"/>
  <c r="J55" i="144"/>
  <c r="G55" i="144"/>
  <c r="D55" i="144"/>
  <c r="C55" i="144"/>
  <c r="L54" i="144"/>
  <c r="I54" i="144"/>
  <c r="F54" i="144"/>
  <c r="C54" i="144" s="1"/>
  <c r="J54" i="144" s="1"/>
  <c r="M53" i="144"/>
  <c r="J53" i="144"/>
  <c r="G53" i="144"/>
  <c r="D53" i="144"/>
  <c r="C53" i="144"/>
  <c r="C52" i="144"/>
  <c r="M52" i="144" s="1"/>
  <c r="C51" i="144"/>
  <c r="M51" i="144" s="1"/>
  <c r="C50" i="144"/>
  <c r="M50" i="144" s="1"/>
  <c r="C49" i="144"/>
  <c r="M49" i="144" s="1"/>
  <c r="C48" i="144"/>
  <c r="M48" i="144" s="1"/>
  <c r="C47" i="144"/>
  <c r="M47" i="144" s="1"/>
  <c r="C46" i="144"/>
  <c r="M46" i="144" s="1"/>
  <c r="C45" i="144"/>
  <c r="M45" i="144" s="1"/>
  <c r="C44" i="144"/>
  <c r="M44" i="144" s="1"/>
  <c r="C43" i="144"/>
  <c r="M43" i="144" s="1"/>
  <c r="C42" i="144"/>
  <c r="M42" i="144" s="1"/>
  <c r="M41" i="144"/>
  <c r="J41" i="144"/>
  <c r="G41" i="144"/>
  <c r="D41" i="144"/>
  <c r="C41" i="144"/>
  <c r="L40" i="144"/>
  <c r="C40" i="144" s="1"/>
  <c r="I40" i="144"/>
  <c r="F40" i="144"/>
  <c r="M39" i="144"/>
  <c r="J39" i="144"/>
  <c r="G39" i="144"/>
  <c r="D39" i="144"/>
  <c r="C39" i="144"/>
  <c r="C38" i="144"/>
  <c r="M38" i="144" s="1"/>
  <c r="C37" i="144"/>
  <c r="M37" i="144" s="1"/>
  <c r="C36" i="144"/>
  <c r="M36" i="144" s="1"/>
  <c r="C35" i="144"/>
  <c r="M35" i="144" s="1"/>
  <c r="C34" i="144"/>
  <c r="M34" i="144" s="1"/>
  <c r="C33" i="144"/>
  <c r="M33" i="144" s="1"/>
  <c r="C32" i="144"/>
  <c r="M32" i="144" s="1"/>
  <c r="J31" i="144"/>
  <c r="C31" i="144"/>
  <c r="M31" i="144" s="1"/>
  <c r="C30" i="144"/>
  <c r="M30" i="144" s="1"/>
  <c r="M29" i="144"/>
  <c r="J29" i="144"/>
  <c r="G29" i="144"/>
  <c r="D29" i="144"/>
  <c r="C29" i="144"/>
  <c r="L28" i="144"/>
  <c r="I28" i="144"/>
  <c r="F28" i="144"/>
  <c r="C28" i="144" s="1"/>
  <c r="M28" i="144" s="1"/>
  <c r="M27" i="144"/>
  <c r="J27" i="144"/>
  <c r="G27" i="144"/>
  <c r="D27" i="144"/>
  <c r="C27" i="144"/>
  <c r="C26" i="144"/>
  <c r="M26" i="144" s="1"/>
  <c r="C25" i="144"/>
  <c r="M25" i="144" s="1"/>
  <c r="C24" i="144"/>
  <c r="M24" i="144" s="1"/>
  <c r="C23" i="144"/>
  <c r="M23" i="144" s="1"/>
  <c r="C22" i="144"/>
  <c r="M22" i="144" s="1"/>
  <c r="M21" i="144"/>
  <c r="J21" i="144"/>
  <c r="G21" i="144"/>
  <c r="D21" i="144"/>
  <c r="C21" i="144"/>
  <c r="L20" i="144"/>
  <c r="I20" i="144"/>
  <c r="F20" i="144"/>
  <c r="M19" i="144"/>
  <c r="J19" i="144"/>
  <c r="G19" i="144"/>
  <c r="D19" i="144"/>
  <c r="C19" i="144"/>
  <c r="C18" i="144"/>
  <c r="M18" i="144" s="1"/>
  <c r="M17" i="144"/>
  <c r="J17" i="144"/>
  <c r="G17" i="144"/>
  <c r="D17" i="144"/>
  <c r="C17" i="144"/>
  <c r="C16" i="144"/>
  <c r="M16" i="144" s="1"/>
  <c r="M15" i="144"/>
  <c r="J15" i="144"/>
  <c r="G15" i="144"/>
  <c r="D15" i="144"/>
  <c r="C15" i="144"/>
  <c r="M13" i="144"/>
  <c r="J13" i="144"/>
  <c r="G13" i="144"/>
  <c r="D13" i="144"/>
  <c r="C13" i="144"/>
  <c r="C39" i="139"/>
  <c r="M39" i="139" s="1"/>
  <c r="C38" i="139"/>
  <c r="M38" i="139" s="1"/>
  <c r="C37" i="139"/>
  <c r="M37" i="139" s="1"/>
  <c r="C36" i="139"/>
  <c r="M36" i="139" s="1"/>
  <c r="C35" i="139"/>
  <c r="M35" i="139" s="1"/>
  <c r="M34" i="139"/>
  <c r="J34" i="139"/>
  <c r="G34" i="139"/>
  <c r="D34" i="139"/>
  <c r="C34" i="139"/>
  <c r="L33" i="139"/>
  <c r="I33" i="139"/>
  <c r="F33" i="139"/>
  <c r="M32" i="139"/>
  <c r="J32" i="139"/>
  <c r="G32" i="139"/>
  <c r="D32" i="139"/>
  <c r="C32" i="139"/>
  <c r="C31" i="139"/>
  <c r="M31" i="139" s="1"/>
  <c r="C30" i="139"/>
  <c r="M30" i="139" s="1"/>
  <c r="C29" i="139"/>
  <c r="M29" i="139" s="1"/>
  <c r="C28" i="139"/>
  <c r="M28" i="139" s="1"/>
  <c r="C27" i="139"/>
  <c r="M27" i="139" s="1"/>
  <c r="C26" i="139"/>
  <c r="M26" i="139" s="1"/>
  <c r="C25" i="139"/>
  <c r="M25" i="139" s="1"/>
  <c r="C24" i="139"/>
  <c r="M24" i="139" s="1"/>
  <c r="C23" i="139"/>
  <c r="M23" i="139" s="1"/>
  <c r="M22" i="139"/>
  <c r="J22" i="139"/>
  <c r="G22" i="139"/>
  <c r="D22" i="139"/>
  <c r="C22" i="139"/>
  <c r="L21" i="139"/>
  <c r="I21" i="139"/>
  <c r="F21" i="139"/>
  <c r="M20" i="139"/>
  <c r="J20" i="139"/>
  <c r="G20" i="139"/>
  <c r="D20" i="139"/>
  <c r="C20" i="139"/>
  <c r="C19" i="139"/>
  <c r="M19" i="139" s="1"/>
  <c r="C18" i="139"/>
  <c r="M18" i="139" s="1"/>
  <c r="M17" i="139"/>
  <c r="J17" i="139"/>
  <c r="G17" i="139"/>
  <c r="D17" i="139"/>
  <c r="C17" i="139"/>
  <c r="L16" i="139"/>
  <c r="I16" i="139"/>
  <c r="C16" i="139" s="1"/>
  <c r="F16" i="139"/>
  <c r="M15" i="139"/>
  <c r="J15" i="139"/>
  <c r="G15" i="139"/>
  <c r="D15" i="139"/>
  <c r="C15" i="139"/>
  <c r="M13" i="139"/>
  <c r="J13" i="139"/>
  <c r="G13" i="139"/>
  <c r="D13" i="139"/>
  <c r="C13" i="139"/>
  <c r="M33" i="139" l="1"/>
  <c r="J33" i="139"/>
  <c r="G28" i="144"/>
  <c r="D28" i="144" s="1"/>
  <c r="J36" i="139"/>
  <c r="J28" i="144"/>
  <c r="J48" i="144"/>
  <c r="J29" i="139"/>
  <c r="C33" i="139"/>
  <c r="G33" i="139" s="1"/>
  <c r="D33" i="139" s="1"/>
  <c r="J24" i="144"/>
  <c r="J46" i="144"/>
  <c r="M54" i="144"/>
  <c r="G16" i="139"/>
  <c r="C21" i="139"/>
  <c r="M21" i="139" s="1"/>
  <c r="J27" i="139"/>
  <c r="J37" i="144"/>
  <c r="G40" i="144"/>
  <c r="D40" i="144" s="1"/>
  <c r="J44" i="144"/>
  <c r="J52" i="144"/>
  <c r="J16" i="139"/>
  <c r="J18" i="139"/>
  <c r="G21" i="139"/>
  <c r="J25" i="139"/>
  <c r="J35" i="144"/>
  <c r="J40" i="144"/>
  <c r="J42" i="144"/>
  <c r="J50" i="144"/>
  <c r="G54" i="144"/>
  <c r="J22" i="144"/>
  <c r="M16" i="139"/>
  <c r="J21" i="139"/>
  <c r="J23" i="139"/>
  <c r="J31" i="139"/>
  <c r="J38" i="139"/>
  <c r="C20" i="144"/>
  <c r="J20" i="144" s="1"/>
  <c r="J26" i="144"/>
  <c r="J33" i="144"/>
  <c r="M40" i="144"/>
  <c r="C12" i="142"/>
  <c r="E12" i="142" s="1"/>
  <c r="F14" i="144"/>
  <c r="I14" i="144"/>
  <c r="L14" i="144"/>
  <c r="J16" i="144"/>
  <c r="J18" i="144"/>
  <c r="G22" i="144"/>
  <c r="D22" i="144" s="1"/>
  <c r="J23" i="144"/>
  <c r="G24" i="144"/>
  <c r="D24" i="144" s="1"/>
  <c r="J25" i="144"/>
  <c r="G26" i="144"/>
  <c r="J30" i="144"/>
  <c r="G31" i="144"/>
  <c r="D31" i="144" s="1"/>
  <c r="J32" i="144"/>
  <c r="G33" i="144"/>
  <c r="J34" i="144"/>
  <c r="G35" i="144"/>
  <c r="J36" i="144"/>
  <c r="G37" i="144"/>
  <c r="J38" i="144"/>
  <c r="G42" i="144"/>
  <c r="D42" i="144" s="1"/>
  <c r="J43" i="144"/>
  <c r="G44" i="144"/>
  <c r="J45" i="144"/>
  <c r="G46" i="144"/>
  <c r="J47" i="144"/>
  <c r="G48" i="144"/>
  <c r="D48" i="144" s="1"/>
  <c r="J49" i="144"/>
  <c r="G50" i="144"/>
  <c r="D50" i="144" s="1"/>
  <c r="J51" i="144"/>
  <c r="G52" i="144"/>
  <c r="J56" i="144"/>
  <c r="G16" i="144"/>
  <c r="D16" i="144" s="1"/>
  <c r="G18" i="144"/>
  <c r="D18" i="144" s="1"/>
  <c r="G23" i="144"/>
  <c r="G25" i="144"/>
  <c r="G30" i="144"/>
  <c r="G32" i="144"/>
  <c r="D32" i="144" s="1"/>
  <c r="G34" i="144"/>
  <c r="G36" i="144"/>
  <c r="G38" i="144"/>
  <c r="G43" i="144"/>
  <c r="D43" i="144" s="1"/>
  <c r="G45" i="144"/>
  <c r="G47" i="144"/>
  <c r="G49" i="144"/>
  <c r="G51" i="144"/>
  <c r="D51" i="144" s="1"/>
  <c r="G56" i="144"/>
  <c r="F14" i="139"/>
  <c r="I14" i="139"/>
  <c r="L14" i="139"/>
  <c r="G18" i="139"/>
  <c r="J19" i="139"/>
  <c r="G23" i="139"/>
  <c r="D23" i="139" s="1"/>
  <c r="J24" i="139"/>
  <c r="G25" i="139"/>
  <c r="D25" i="139" s="1"/>
  <c r="J26" i="139"/>
  <c r="G27" i="139"/>
  <c r="J28" i="139"/>
  <c r="G29" i="139"/>
  <c r="J30" i="139"/>
  <c r="G31" i="139"/>
  <c r="D31" i="139" s="1"/>
  <c r="J35" i="139"/>
  <c r="G36" i="139"/>
  <c r="D36" i="139" s="1"/>
  <c r="J37" i="139"/>
  <c r="G38" i="139"/>
  <c r="J39" i="139"/>
  <c r="G19" i="139"/>
  <c r="G24" i="139"/>
  <c r="D24" i="139" s="1"/>
  <c r="G26" i="139"/>
  <c r="G28" i="139"/>
  <c r="D28" i="139" s="1"/>
  <c r="G30" i="139"/>
  <c r="G35" i="139"/>
  <c r="D35" i="139" s="1"/>
  <c r="G37" i="139"/>
  <c r="G39" i="139"/>
  <c r="D39" i="139" s="1"/>
  <c r="D29" i="139" l="1"/>
  <c r="D45" i="144"/>
  <c r="D23" i="144"/>
  <c r="M20" i="144"/>
  <c r="D20" i="144" s="1"/>
  <c r="D16" i="139"/>
  <c r="G20" i="144"/>
  <c r="D56" i="144"/>
  <c r="D34" i="144"/>
  <c r="D44" i="144"/>
  <c r="D54" i="144"/>
  <c r="D37" i="139"/>
  <c r="D26" i="139"/>
  <c r="D38" i="139"/>
  <c r="D27" i="139"/>
  <c r="D49" i="144"/>
  <c r="D38" i="144"/>
  <c r="D30" i="144"/>
  <c r="D46" i="144"/>
  <c r="D30" i="139"/>
  <c r="D19" i="139"/>
  <c r="D18" i="139"/>
  <c r="D47" i="144"/>
  <c r="D36" i="144"/>
  <c r="D25" i="144"/>
  <c r="D35" i="144"/>
  <c r="D52" i="144"/>
  <c r="D37" i="144"/>
  <c r="D33" i="144"/>
  <c r="D26" i="144"/>
  <c r="D21" i="139"/>
  <c r="I12" i="144"/>
  <c r="L12" i="144"/>
  <c r="F12" i="144"/>
  <c r="C14" i="144"/>
  <c r="J14" i="144" s="1"/>
  <c r="I12" i="139"/>
  <c r="L12" i="139"/>
  <c r="F12" i="139"/>
  <c r="C14" i="139"/>
  <c r="M14" i="139" s="1"/>
  <c r="J14" i="139" l="1"/>
  <c r="G14" i="139"/>
  <c r="G14" i="144"/>
  <c r="M14" i="144"/>
  <c r="C12" i="144"/>
  <c r="G12" i="144" s="1"/>
  <c r="C12" i="139"/>
  <c r="G12" i="139" s="1"/>
  <c r="M12" i="139"/>
  <c r="J12" i="139"/>
  <c r="M12" i="144" l="1"/>
  <c r="D14" i="139"/>
  <c r="D14" i="144"/>
  <c r="J12" i="144"/>
  <c r="D12" i="144" s="1"/>
  <c r="D12" i="139"/>
</calcChain>
</file>

<file path=xl/sharedStrings.xml><?xml version="1.0" encoding="utf-8"?>
<sst xmlns="http://schemas.openxmlformats.org/spreadsheetml/2006/main" count="324" uniqueCount="263">
  <si>
    <t>DEFINICIONES</t>
  </si>
  <si>
    <r>
      <rPr>
        <b/>
        <sz val="12"/>
        <color theme="1"/>
        <rFont val="Times New Roman"/>
        <family val="1"/>
      </rPr>
      <t>Año lectivo</t>
    </r>
    <r>
      <rPr>
        <sz val="12"/>
        <color theme="1"/>
        <rFont val="Times New Roman"/>
        <family val="1"/>
      </rPr>
      <t>: está constituido por los tres ciclos previos al mes de febrero, en el orden siguiente: III ciclo del año tras anterior (curso de verano) y el I y II ciclos del año anterior.</t>
    </r>
  </si>
  <si>
    <r>
      <rPr>
        <b/>
        <sz val="12"/>
        <color theme="1"/>
        <rFont val="Times New Roman"/>
        <family val="1"/>
      </rPr>
      <t>Beca permanente</t>
    </r>
    <r>
      <rPr>
        <sz val="12"/>
        <color theme="1"/>
        <rFont val="Times New Roman"/>
        <family val="1"/>
      </rPr>
      <t>: se refiere a la beca asignada por el programa, esta puede ser modificada luego por aplicación del rendimiento académico y por la Comisión de Becas.</t>
    </r>
  </si>
  <si>
    <r>
      <rPr>
        <b/>
        <sz val="12"/>
        <color theme="1"/>
        <rFont val="Times New Roman"/>
        <family val="1"/>
      </rPr>
      <t>Características socioeconómicas</t>
    </r>
    <r>
      <rPr>
        <sz val="12"/>
        <color theme="1"/>
        <rFont val="Times New Roman"/>
        <family val="1"/>
      </rPr>
      <t>: incluye la población estudiantil que solicitó beca, se les haya asignado o no.</t>
    </r>
  </si>
  <si>
    <r>
      <rPr>
        <b/>
        <sz val="12"/>
        <color theme="1"/>
        <rFont val="Times New Roman"/>
        <family val="1"/>
      </rPr>
      <t>Carga académica</t>
    </r>
    <r>
      <rPr>
        <sz val="12"/>
        <color theme="1"/>
        <rFont val="Times New Roman"/>
        <family val="1"/>
      </rPr>
      <t>: es el tiempo (medido en horas semanales) que cada profesor le dedica a la Universidad, en las diferentes actividades que ejecuta: docencia, investigación, acción social, docente-administrativas, comisiones institucionales y otros.</t>
    </r>
  </si>
  <si>
    <r>
      <rPr>
        <b/>
        <sz val="12"/>
        <color theme="1"/>
        <rFont val="Times New Roman"/>
        <family val="1"/>
      </rPr>
      <t>Crédito</t>
    </r>
    <r>
      <rPr>
        <sz val="12"/>
        <color theme="1"/>
        <rFont val="Times New Roman"/>
        <family val="1"/>
      </rPr>
      <t>: es una unidad valorativa del esfuerzo del estudiante, que equivale a tres horas reloj semanales de trabajo, durante 15 semanas, aplicadas a una actividad que ha sido supervisada, evaluada y aprobada por el profesor.</t>
    </r>
  </si>
  <si>
    <r>
      <rPr>
        <b/>
        <sz val="12"/>
        <color theme="1"/>
        <rFont val="Times New Roman"/>
        <family val="1"/>
      </rPr>
      <t>Investigación Básica</t>
    </r>
    <r>
      <rPr>
        <sz val="12"/>
        <color theme="1"/>
        <rFont val="Times New Roman"/>
        <family val="1"/>
      </rPr>
      <t>: actividades que tienen como propósito la búsqueda sistemática del conocimiento sobre la materia objeto de estudio y que no necesariamente producen aplicaciones prácticas de las resultados.</t>
    </r>
  </si>
  <si>
    <r>
      <rPr>
        <b/>
        <sz val="12"/>
        <color theme="1"/>
        <rFont val="Times New Roman"/>
        <family val="1"/>
      </rPr>
      <t>Logro mínimo</t>
    </r>
    <r>
      <rPr>
        <sz val="12"/>
        <color theme="1"/>
        <rFont val="Times New Roman"/>
        <family val="1"/>
      </rPr>
      <t>: se refiere al rendimiento que alcanza un estudiante que gana todos los créditos matrículados con al menos una nota de 7.</t>
    </r>
  </si>
  <si>
    <r>
      <rPr>
        <b/>
        <sz val="12"/>
        <color theme="1"/>
        <rFont val="Times New Roman"/>
        <family val="1"/>
      </rPr>
      <t>Promedio ponderado</t>
    </r>
    <r>
      <rPr>
        <sz val="12"/>
        <color theme="1"/>
        <rFont val="Times New Roman"/>
        <family val="1"/>
      </rPr>
      <t>: es la suma de los productos de la calificación final de cada curso por sus créditos, dividido por el número total de créditos de las asignaturas cursadas.</t>
    </r>
  </si>
  <si>
    <r>
      <rPr>
        <b/>
        <sz val="12"/>
        <color theme="1"/>
        <rFont val="Times New Roman"/>
        <family val="1"/>
      </rPr>
      <t>Proyecto ampliación</t>
    </r>
    <r>
      <rPr>
        <sz val="12"/>
        <color theme="1"/>
        <rFont val="Times New Roman"/>
        <family val="1"/>
      </rPr>
      <t>: proyectos en desarrollo y se toman por periodo de vigencia.</t>
    </r>
  </si>
  <si>
    <r>
      <rPr>
        <b/>
        <sz val="12"/>
        <color theme="1"/>
        <rFont val="Times New Roman"/>
        <family val="1"/>
      </rPr>
      <t xml:space="preserve">Proyecto inscrito: </t>
    </r>
    <r>
      <rPr>
        <sz val="12"/>
        <color theme="1"/>
        <rFont val="Times New Roman"/>
        <family val="1"/>
      </rPr>
      <t>propuesta de investigación registrada en la Vicerrectoría de Investigación.</t>
    </r>
  </si>
  <si>
    <r>
      <rPr>
        <b/>
        <sz val="12"/>
        <color theme="1"/>
        <rFont val="Times New Roman"/>
        <family val="1"/>
      </rPr>
      <t>Proyecto cerrado</t>
    </r>
    <r>
      <rPr>
        <sz val="12"/>
        <color theme="1"/>
        <rFont val="Times New Roman"/>
        <family val="1"/>
      </rPr>
      <t>: aquel en que su ejecución ha sido paralizada indefinidamente sin que haya alcanzado los objetivos propuestos.</t>
    </r>
  </si>
  <si>
    <r>
      <rPr>
        <b/>
        <sz val="12"/>
        <color theme="1"/>
        <rFont val="Times New Roman"/>
        <family val="1"/>
      </rPr>
      <t>Proyecto terminado</t>
    </r>
    <r>
      <rPr>
        <sz val="12"/>
        <color theme="1"/>
        <rFont val="Times New Roman"/>
        <family val="1"/>
      </rPr>
      <t>: aquel en que su ejecución ha sido terminada, alcanzando los objetivos propuestos.</t>
    </r>
  </si>
  <si>
    <r>
      <rPr>
        <b/>
        <sz val="12"/>
        <color theme="1"/>
        <rFont val="Times New Roman"/>
        <family val="1"/>
      </rPr>
      <t>Proyecto suspendido</t>
    </r>
    <r>
      <rPr>
        <sz val="12"/>
        <color theme="1"/>
        <rFont val="Times New Roman"/>
        <family val="1"/>
      </rPr>
      <t>: aquel en que su ejecución ha sido paralizada temporalmente, sin que haya alcanzado los objetivos propuestos.</t>
    </r>
  </si>
  <si>
    <r>
      <rPr>
        <b/>
        <sz val="12"/>
        <color theme="1"/>
        <rFont val="Times New Roman"/>
        <family val="1"/>
      </rPr>
      <t>Proyecto reactivado</t>
    </r>
    <r>
      <rPr>
        <sz val="12"/>
        <color theme="1"/>
        <rFont val="Times New Roman"/>
        <family val="1"/>
      </rPr>
      <t>: aquel en que su ejecución fue suspendida de manera temporal y luego reactivada nuevamente.</t>
    </r>
  </si>
  <si>
    <r>
      <rPr>
        <b/>
        <sz val="12"/>
        <color theme="1"/>
        <rFont val="Times New Roman"/>
        <family val="1"/>
      </rPr>
      <t>Proyecto nuevo en desarrollo</t>
    </r>
    <r>
      <rPr>
        <sz val="12"/>
        <color theme="1"/>
        <rFont val="Times New Roman"/>
        <family val="1"/>
      </rPr>
      <t>: aquel cuya propuesta fue aprobada por la Vicerrectoría de Investigación y se encuentra en ejecución.</t>
    </r>
  </si>
  <si>
    <r>
      <rPr>
        <b/>
        <sz val="12"/>
        <color theme="1"/>
        <rFont val="Times New Roman"/>
        <family val="1"/>
      </rPr>
      <t xml:space="preserve">Proyecto Vigente: </t>
    </r>
    <r>
      <rPr>
        <sz val="12"/>
        <color theme="1"/>
        <rFont val="Times New Roman"/>
        <family val="1"/>
      </rPr>
      <t>es aquel que estuvo en ejecución en el periodo seleccionado, además, incluye los proyectos nuevos en desarrollo.</t>
    </r>
  </si>
  <si>
    <r>
      <rPr>
        <b/>
        <sz val="12"/>
        <color theme="1"/>
        <rFont val="Times New Roman"/>
        <family val="1"/>
      </rPr>
      <t>Unidad académica</t>
    </r>
    <r>
      <rPr>
        <sz val="12"/>
        <color theme="1"/>
        <rFont val="Times New Roman"/>
        <family val="1"/>
      </rPr>
      <t>: se define por unidad académica a los centros e institutos de investigación, a las escuelas, a las facultades no divididas en escuelas y a las sedes regionales.</t>
    </r>
  </si>
  <si>
    <t>SIMBOLOGÍA</t>
  </si>
  <si>
    <t>A.S.</t>
  </si>
  <si>
    <t>Acción Social</t>
  </si>
  <si>
    <t>AD.</t>
  </si>
  <si>
    <t>Administración</t>
  </si>
  <si>
    <t>C.C.P.</t>
  </si>
  <si>
    <t>Centro Centroamericano de Población</t>
  </si>
  <si>
    <t>C.EL.E.Q.</t>
  </si>
  <si>
    <t>Centro de Investigación en Electroquímica y Energía Química</t>
  </si>
  <si>
    <t>C.I.A.</t>
  </si>
  <si>
    <t>Centro de Investigaciones Agronómicas</t>
  </si>
  <si>
    <t>C.I.B.C.M.</t>
  </si>
  <si>
    <t>Centro de Investigación en Biología Celular y Molecular</t>
  </si>
  <si>
    <t>C.I.C.A.</t>
  </si>
  <si>
    <t>Centro de Investigación en Contaminación Ambiental</t>
  </si>
  <si>
    <t>C.I.C.A.NU.M</t>
  </si>
  <si>
    <t>Centro de Investigación en Cs. Atómicas, Nucleares y Moleculares</t>
  </si>
  <si>
    <t>C.I.C.A.P.</t>
  </si>
  <si>
    <t>Centro de Investigación y Capacitación en Administración Pública</t>
  </si>
  <si>
    <t>C.I.C.I.MA.</t>
  </si>
  <si>
    <t>Centro de Investigación en Ciencias e Ingeniería de Materiales</t>
  </si>
  <si>
    <t>C.I.E.D.A.</t>
  </si>
  <si>
    <t>Centro de Investigación en Economía Agrícola y Desarrollo Agroempresarial</t>
  </si>
  <si>
    <t>C.I.E.D.E.S.</t>
  </si>
  <si>
    <t>Centro de Investigación en Desarrollo Sostenible</t>
  </si>
  <si>
    <t>C.I.E.M.</t>
  </si>
  <si>
    <t>Centro de Investigación en Estudios de la Mujer</t>
  </si>
  <si>
    <t>C.I.E.MIC.</t>
  </si>
  <si>
    <t>Centro de Investigación en Estructuras Microscópicas</t>
  </si>
  <si>
    <t>C.I.E.T.</t>
  </si>
  <si>
    <t>Centro de Investigación en Enfermedades Tropicales</t>
  </si>
  <si>
    <t>C.I.GEFI.</t>
  </si>
  <si>
    <t>Centro de Investigaciones Geofísicas</t>
  </si>
  <si>
    <t>C.I.GRA.S.</t>
  </si>
  <si>
    <t>Centro de Investigación en Granos y Semillas</t>
  </si>
  <si>
    <t>C.I.H.A.C.</t>
  </si>
  <si>
    <t>Centro de Investigaciones Históricas de América Central</t>
  </si>
  <si>
    <t>C.I.H.A.T.A.</t>
  </si>
  <si>
    <t>Centro de Investigación en Hematología y Trastornos Afines</t>
  </si>
  <si>
    <t>C.I.I.C.LA.</t>
  </si>
  <si>
    <t>Centro de Investigaciones en Identidad y Cultura Latinoamericana</t>
  </si>
  <si>
    <t>C.I.M.M.</t>
  </si>
  <si>
    <t>Centro de Investigación en Matemática y Meta-matemática</t>
  </si>
  <si>
    <t>C.I.M.P.A.</t>
  </si>
  <si>
    <t>Centro de Investigación en Matemáticas Puras y Aplicadas</t>
  </si>
  <si>
    <t>C.I.MAR.</t>
  </si>
  <si>
    <t>Centro de Investigación en Ciencias del Mar y Limnología</t>
  </si>
  <si>
    <t>C.I.MO.HU</t>
  </si>
  <si>
    <t>Centro de Investigación en Ciencias del Movimiento Humano</t>
  </si>
  <si>
    <t>C.I.N.A.</t>
  </si>
  <si>
    <t>Centro de Investigación en Nutrición Animal</t>
  </si>
  <si>
    <t>C.I.PRO.C.</t>
  </si>
  <si>
    <t>Centro de Investigación en Protección de Cultivos</t>
  </si>
  <si>
    <t>C.I.PRO.NA.</t>
  </si>
  <si>
    <t>Centro de Investigación en Productos Naturales</t>
  </si>
  <si>
    <t>C.I.T.A.</t>
  </si>
  <si>
    <t>Centro Nacional de Ciencia y Tecnología de Alimentos</t>
  </si>
  <si>
    <t>C.I.T.I.C</t>
  </si>
  <si>
    <t>Centro de Investigaciones en Tecnologías de la Información y Comunicación</t>
  </si>
  <si>
    <t>C.IN.ESPA</t>
  </si>
  <si>
    <t>Centro de Investigaciones Espaciales</t>
  </si>
  <si>
    <t>D.</t>
  </si>
  <si>
    <t>Docencia</t>
  </si>
  <si>
    <t>D.S.</t>
  </si>
  <si>
    <t>Dirección Superior</t>
  </si>
  <si>
    <t>I.</t>
  </si>
  <si>
    <t>Investigación</t>
  </si>
  <si>
    <t>I.C.P.</t>
  </si>
  <si>
    <t>Instituto Clodomiro Picado</t>
  </si>
  <si>
    <t>I.I.A.</t>
  </si>
  <si>
    <t>Instituto de Investigaciones Agrícolas</t>
  </si>
  <si>
    <t>I.I.C.E.</t>
  </si>
  <si>
    <t>Instituto de Investigaciones en Ciencias Económicas</t>
  </si>
  <si>
    <t>I.I.J.</t>
  </si>
  <si>
    <t>Instituto de Investigaciones Jurídicas</t>
  </si>
  <si>
    <t>I.I.P.</t>
  </si>
  <si>
    <t>Instituto de Investigaciones Psicológicas</t>
  </si>
  <si>
    <t>I.I.S.</t>
  </si>
  <si>
    <t>Instituto de Investigaciones Sociales</t>
  </si>
  <si>
    <t>IN.I.E.</t>
  </si>
  <si>
    <t>Instituto de Investigaciones en Educación</t>
  </si>
  <si>
    <t>IN.I.F.</t>
  </si>
  <si>
    <t>Instituto de Investigaciones Filosóficas</t>
  </si>
  <si>
    <t>IN.I.FAR</t>
  </si>
  <si>
    <t>Instituto de Investigaciones Farmacéuticas</t>
  </si>
  <si>
    <t xml:space="preserve">IN.I.I. </t>
  </si>
  <si>
    <t>Instituto en Investigaciones en Ingeniería</t>
  </si>
  <si>
    <t>IN.I.L.</t>
  </si>
  <si>
    <t>Instituto de Investigaciones Lingüísticas</t>
  </si>
  <si>
    <t>IN.I.SA.</t>
  </si>
  <si>
    <t>Instituto de Investigaciones en Salud</t>
  </si>
  <si>
    <t>O.D.D.</t>
  </si>
  <si>
    <t>Observatorio del Desarrollo</t>
  </si>
  <si>
    <t>O.D.I.</t>
  </si>
  <si>
    <t>Oficina de Divulgación e Información</t>
  </si>
  <si>
    <t>O.PLA.U.</t>
  </si>
  <si>
    <t>Oficina de Planificación Universitaria</t>
  </si>
  <si>
    <t>R.F.</t>
  </si>
  <si>
    <t>Recursos Financieros</t>
  </si>
  <si>
    <t>R.H.</t>
  </si>
  <si>
    <t>Recursos Humanos</t>
  </si>
  <si>
    <t>SI.B.D.I.</t>
  </si>
  <si>
    <t>Sistema de Bibliotecas, Documentación e Información</t>
  </si>
  <si>
    <t>V.E.</t>
  </si>
  <si>
    <t>Vida Estudiantil</t>
  </si>
  <si>
    <t>PRODUS</t>
  </si>
  <si>
    <t>Programa de Investigación en Desarrollo Urbano Sostenible</t>
  </si>
  <si>
    <t>Laboratorio Nacional de Materiales y Modelos Estructurales</t>
  </si>
  <si>
    <t>INDICE DE CUADROS</t>
  </si>
  <si>
    <t xml:space="preserve">                      Universidad de Costa Rica</t>
  </si>
  <si>
    <t xml:space="preserve">                      Panorama Cuantitativo Universitario</t>
  </si>
  <si>
    <r>
      <t xml:space="preserve">Plazas  </t>
    </r>
    <r>
      <rPr>
        <b/>
        <vertAlign val="superscript"/>
        <sz val="10"/>
        <rFont val="Arial"/>
        <family val="2"/>
      </rPr>
      <t>1/</t>
    </r>
  </si>
  <si>
    <t>Unidades</t>
  </si>
  <si>
    <t>Total</t>
  </si>
  <si>
    <t>Docente</t>
  </si>
  <si>
    <t>De Apoyo</t>
  </si>
  <si>
    <t xml:space="preserve">Administración </t>
  </si>
  <si>
    <t>abs.</t>
  </si>
  <si>
    <t>%</t>
  </si>
  <si>
    <t/>
  </si>
  <si>
    <t xml:space="preserve"> Adm. Financ. y de Personal</t>
  </si>
  <si>
    <t xml:space="preserve">  Oficina de Admistración Financiera</t>
  </si>
  <si>
    <t xml:space="preserve">  Oficina de Personal</t>
  </si>
  <si>
    <t xml:space="preserve"> Servicios </t>
  </si>
  <si>
    <t xml:space="preserve">  Oficina de Suministros</t>
  </si>
  <si>
    <t xml:space="preserve">  Unidad de Coordinación de Serv. Generales</t>
  </si>
  <si>
    <t xml:space="preserve">  Sección de Construc. y Mantenimiento</t>
  </si>
  <si>
    <t xml:space="preserve">  Sección de Correos</t>
  </si>
  <si>
    <t xml:space="preserve">  Sección de Transportes</t>
  </si>
  <si>
    <t xml:space="preserve">  Sección de Seguridad y Tránsito</t>
  </si>
  <si>
    <t xml:space="preserve">  Sección de Servicios Contratados</t>
  </si>
  <si>
    <t xml:space="preserve">  Sección de Mantenimiento de Maq. y Equipo</t>
  </si>
  <si>
    <t xml:space="preserve">  Servicios de Apoyo</t>
  </si>
  <si>
    <t xml:space="preserve"> Consejo Universitario</t>
  </si>
  <si>
    <t xml:space="preserve"> Rectoría</t>
  </si>
  <si>
    <t xml:space="preserve"> Vicerrectorías</t>
  </si>
  <si>
    <t xml:space="preserve">  Vicerrectoría de Docencia</t>
  </si>
  <si>
    <t xml:space="preserve">  Vicerrectoría de Investigación</t>
  </si>
  <si>
    <t xml:space="preserve">  Vicerrectoría de Acción Social</t>
  </si>
  <si>
    <t xml:space="preserve">  Vicerrectoría de Vida Estudiantil</t>
  </si>
  <si>
    <t xml:space="preserve">  Vicerrectoría de Administración</t>
  </si>
  <si>
    <t xml:space="preserve"> Decanatos</t>
  </si>
  <si>
    <t xml:space="preserve">  Decanato de Bellas Artes</t>
  </si>
  <si>
    <t xml:space="preserve">  Decanato de Letras</t>
  </si>
  <si>
    <t xml:space="preserve">  Decanato de Ciencias Básicas</t>
  </si>
  <si>
    <t xml:space="preserve">  Decanato de Ciencias Económicas</t>
  </si>
  <si>
    <t xml:space="preserve">  Decanato de Educación</t>
  </si>
  <si>
    <t xml:space="preserve">  Decanato de Ciencias Sociales</t>
  </si>
  <si>
    <t xml:space="preserve">  Decanato de Medicina</t>
  </si>
  <si>
    <t xml:space="preserve">  Decanato de Cs Agroalimentarias</t>
  </si>
  <si>
    <t xml:space="preserve">  Decanato de Ingeniería</t>
  </si>
  <si>
    <t xml:space="preserve"> Oficinas Administrativas</t>
  </si>
  <si>
    <t xml:space="preserve">  Oficina de Planificación Universitaria</t>
  </si>
  <si>
    <t xml:space="preserve">  Oficina de Contraloría</t>
  </si>
  <si>
    <t xml:space="preserve">  Oficina Jurídica</t>
  </si>
  <si>
    <t xml:space="preserve">  Oficina Ejecutora del Plan de Invers.</t>
  </si>
  <si>
    <t xml:space="preserve">  Oficina de Asuntos Internacionales</t>
  </si>
  <si>
    <t xml:space="preserve">  Centro de Informática</t>
  </si>
  <si>
    <t xml:space="preserve">  Tribunal Universitario</t>
  </si>
  <si>
    <t xml:space="preserve">   Unidades de Apoyo Académico</t>
  </si>
  <si>
    <t xml:space="preserve">   Recinto de  Golfito</t>
  </si>
  <si>
    <t xml:space="preserve">   Plaza de la Autonomía</t>
  </si>
  <si>
    <t xml:space="preserve">   Archivo Universitario</t>
  </si>
  <si>
    <t>Desarrollo Regional</t>
  </si>
  <si>
    <t xml:space="preserve">  Administración (Caribe)</t>
  </si>
  <si>
    <t xml:space="preserve">  Administración (Puntarenas)</t>
  </si>
  <si>
    <t xml:space="preserve">  Dirección Superior (Puntarenas)  </t>
  </si>
  <si>
    <r>
      <t xml:space="preserve">2/  </t>
    </r>
    <r>
      <rPr>
        <sz val="10"/>
        <rFont val="Arial"/>
        <family val="2"/>
      </rPr>
      <t>Incluyen el Recinto de Tacares Grecia.</t>
    </r>
  </si>
  <si>
    <r>
      <t xml:space="preserve">3/  </t>
    </r>
    <r>
      <rPr>
        <sz val="10"/>
        <rFont val="Arial"/>
        <family val="2"/>
      </rPr>
      <t>Incluyen el Recinto de Santa Cruz.</t>
    </r>
  </si>
  <si>
    <r>
      <t>4/</t>
    </r>
    <r>
      <rPr>
        <sz val="10"/>
        <rFont val="Arial"/>
        <family val="2"/>
      </rPr>
      <t xml:space="preserve"> Incluyen el Recinto de Paraiso y el de Guapiles.</t>
    </r>
  </si>
  <si>
    <t xml:space="preserve">     </t>
  </si>
  <si>
    <t xml:space="preserve">              Oficina de Planificación Universitaria. </t>
  </si>
  <si>
    <t>Universidad de Costa Rica</t>
  </si>
  <si>
    <t>Sede Rodrigo Facio</t>
  </si>
  <si>
    <t>Sedes Regionales</t>
  </si>
  <si>
    <t xml:space="preserve">              Oficina de Planificación Universitaria.</t>
  </si>
  <si>
    <t>Plazas</t>
  </si>
  <si>
    <t xml:space="preserve">  Sedes Regionales</t>
  </si>
  <si>
    <t>Cs. Agroalimentarias</t>
  </si>
  <si>
    <t>Cs. Básicas</t>
  </si>
  <si>
    <t>Ing. y Arquitectura</t>
  </si>
  <si>
    <t xml:space="preserve">Artes y Letras </t>
  </si>
  <si>
    <t>Salud</t>
  </si>
  <si>
    <t>Cs. Sociales</t>
  </si>
  <si>
    <t>Fuente:  Presupuesto por Programas y Actividades, Relacion de Puestos 2018</t>
  </si>
  <si>
    <t>ADMINISTRACIÓN</t>
  </si>
  <si>
    <t>Cuadro AD1</t>
  </si>
  <si>
    <t>DIRECCIÓN SUPERIOR</t>
  </si>
  <si>
    <t>Cuadro DS1</t>
  </si>
  <si>
    <t>Asuntos Internacionales</t>
  </si>
  <si>
    <t>Cuadro AI 1</t>
  </si>
  <si>
    <t>Cuadro AI 2</t>
  </si>
  <si>
    <t xml:space="preserve">Apoyo </t>
  </si>
  <si>
    <t xml:space="preserve">Número de </t>
  </si>
  <si>
    <t>Distribución de plazas del Programa Administración, por programa y subprograma. 2018. (Ver Gráfico AD1).</t>
  </si>
  <si>
    <r>
      <t xml:space="preserve">  Administración (San Ramón)  </t>
    </r>
    <r>
      <rPr>
        <vertAlign val="superscript"/>
        <sz val="10"/>
        <color indexed="8"/>
        <rFont val="Arial"/>
        <family val="2"/>
      </rPr>
      <t>2/</t>
    </r>
  </si>
  <si>
    <r>
      <t xml:space="preserve">  Administración (Guanacaste)  </t>
    </r>
    <r>
      <rPr>
        <vertAlign val="superscript"/>
        <sz val="10"/>
        <color indexed="8"/>
        <rFont val="Arial"/>
        <family val="2"/>
      </rPr>
      <t>3/</t>
    </r>
  </si>
  <si>
    <r>
      <t xml:space="preserve">  Administración (Turrialba)  </t>
    </r>
    <r>
      <rPr>
        <vertAlign val="superscript"/>
        <sz val="10"/>
        <color indexed="8"/>
        <rFont val="Arial"/>
        <family val="2"/>
      </rPr>
      <t>4/</t>
    </r>
  </si>
  <si>
    <t>Distribución de plazas del Programa Dirección Superior, por programa y subprograma. 2018. (Ver Gráfico DS1)</t>
  </si>
  <si>
    <t xml:space="preserve">Número de profesores becados al exterior y becas cortas según monto y costo promedio por estudiante. 2018. </t>
  </si>
  <si>
    <t>Número de profesores becados al exterior y becas cortas por área, según condición   2018. (Ver Gráfico AI-1)</t>
  </si>
  <si>
    <t>Apoyo</t>
  </si>
  <si>
    <t xml:space="preserve">           </t>
  </si>
  <si>
    <t xml:space="preserve">                      por estudiante.  2018</t>
  </si>
  <si>
    <t>Becas</t>
  </si>
  <si>
    <t>Monto</t>
  </si>
  <si>
    <t>Costo</t>
  </si>
  <si>
    <t>Prof. Becados</t>
  </si>
  <si>
    <t>Promedio</t>
  </si>
  <si>
    <t>Total de Profesores Becados</t>
  </si>
  <si>
    <t>Becados al Exterior</t>
  </si>
  <si>
    <t>Becas Cortas</t>
  </si>
  <si>
    <t>Fuente:  Oficina de Asuntos Internacionales</t>
  </si>
  <si>
    <r>
      <t xml:space="preserve">Becados al Exterior </t>
    </r>
    <r>
      <rPr>
        <vertAlign val="superscript"/>
        <sz val="12"/>
        <rFont val="Arial"/>
        <family val="2"/>
      </rPr>
      <t>1/</t>
    </r>
  </si>
  <si>
    <r>
      <t xml:space="preserve">Becas Cortas </t>
    </r>
    <r>
      <rPr>
        <vertAlign val="superscript"/>
        <sz val="12"/>
        <rFont val="Arial"/>
        <family val="2"/>
      </rPr>
      <t>2/</t>
    </r>
  </si>
  <si>
    <t xml:space="preserve">  Área de Artes y Letras</t>
  </si>
  <si>
    <t xml:space="preserve">  Área de Ciencias Básicas</t>
  </si>
  <si>
    <t xml:space="preserve">  Área de Ciencias Sociales</t>
  </si>
  <si>
    <t xml:space="preserve">  Área de Salud</t>
  </si>
  <si>
    <t xml:space="preserve">  Área de Ingeniería y Arquitectura</t>
  </si>
  <si>
    <t xml:space="preserve">  Área de Ciencias Agroalimentarias</t>
  </si>
  <si>
    <t xml:space="preserve">  Área  Administrativa</t>
  </si>
  <si>
    <r>
      <t>1/</t>
    </r>
    <r>
      <rPr>
        <sz val="12"/>
        <rFont val="Arial"/>
        <family val="2"/>
      </rPr>
      <t xml:space="preserve">  Becas de 4 años de duración promedio, dependiendo el programa de posgrado.</t>
    </r>
  </si>
  <si>
    <r>
      <t>2/</t>
    </r>
    <r>
      <rPr>
        <sz val="12"/>
        <rFont val="Arial"/>
        <family val="2"/>
      </rPr>
      <t xml:space="preserve">   Becas de 1 a 12 meses de duración en el exterior.</t>
    </r>
  </si>
  <si>
    <t>Fuente:  Oficina de Asuntos Internacionales.</t>
  </si>
  <si>
    <t>Becas Exterior</t>
  </si>
  <si>
    <t>Admimistrativa</t>
  </si>
  <si>
    <r>
      <rPr>
        <b/>
        <sz val="12"/>
        <color theme="1"/>
        <rFont val="Times New Roman"/>
        <family val="1"/>
      </rPr>
      <t xml:space="preserve">Beca vigente: </t>
    </r>
    <r>
      <rPr>
        <sz val="12"/>
        <color theme="1"/>
        <rFont val="Times New Roman"/>
        <family val="1"/>
      </rPr>
      <t>se refiere: a la beca que se aplica cada ciclo lectivo y se determina luego de la aplicación  de las disposiciones reglamentarias, a saber: carga académica, rendimiento académico, acuerdos de la Comisión Asesora de Becas, y es la que se utiliza para el cálculo del pago de la matrícula de los estudiantes y la asignación de beneficios complementarios. Esta beca puede ser mayor, menor o igual a la beca permanente.</t>
    </r>
  </si>
  <si>
    <r>
      <rPr>
        <sz val="7"/>
        <color theme="1"/>
        <rFont val="Times New Roman"/>
        <family val="1"/>
      </rPr>
      <t xml:space="preserve"> </t>
    </r>
    <r>
      <rPr>
        <b/>
        <sz val="12"/>
        <color theme="1"/>
        <rFont val="Times New Roman"/>
        <family val="1"/>
      </rPr>
      <t>Beca de asistencia</t>
    </r>
    <r>
      <rPr>
        <sz val="12"/>
        <color theme="1"/>
        <rFont val="Times New Roman"/>
        <family val="1"/>
      </rPr>
      <t xml:space="preserve">: </t>
    </r>
    <r>
      <rPr>
        <b/>
        <sz val="12"/>
        <color theme="1"/>
        <rFont val="Times New Roman"/>
        <family val="1"/>
      </rPr>
      <t>socioeconómica</t>
    </r>
    <r>
      <rPr>
        <sz val="12"/>
        <color theme="1"/>
        <rFont val="Times New Roman"/>
        <family val="1"/>
      </rPr>
      <t>: la beca de asistencia socioeconómica otorga el beneficio de la exoneración total o parcial del costo de matrícula por ciclo lectivo. Se asigna según la situación socioeconómica del estudiante y su grupo familiar. La beca once, además de la exoneración  total del pago de matrícula, otorga una ayuda económica mensual. Es un apoyo que el sistema brinda al estudiante para que culmine sus estudios en una carrera universitaria.</t>
    </r>
  </si>
  <si>
    <r>
      <rPr>
        <b/>
        <sz val="12"/>
        <color theme="1"/>
        <rFont val="Times New Roman"/>
        <family val="1"/>
      </rPr>
      <t>Beca de estímulo</t>
    </r>
    <r>
      <rPr>
        <sz val="12"/>
        <color theme="1"/>
        <rFont val="Times New Roman"/>
        <family val="1"/>
      </rPr>
      <t>: consiste en la exoneración total o parcial de los costos de matrícula y se otorga con el propósito de impulsar la excelencia académica, la participación de los estudiantes  en determinados campos de interés institucional definidos por el Consejo Universitario o en el reglamento, y la participación en grupos culturales y deportivos. Se incluyen en ésta categoría las becas por excelencia académica, horas estudiante y horas asistente, funcionarios universitarios  y sus dependientes y otros convenios.</t>
    </r>
  </si>
  <si>
    <r>
      <rPr>
        <b/>
        <sz val="12"/>
        <color theme="1"/>
        <rFont val="Times New Roman"/>
        <family val="1"/>
      </rPr>
      <t>Extensión Cultural:</t>
    </r>
    <r>
      <rPr>
        <sz val="12"/>
        <color theme="1"/>
        <rFont val="Times New Roman"/>
        <family val="1"/>
      </rPr>
      <t xml:space="preserve"> es la proyección y promoción del quehacer universitario en el ámbito cultural y artístico dentro y fuera de las fronteras costarricenses. Busca responder a las necesidades de la población a la cual va dirigida, enriqueciendo, protegiendo y activando sus propias manifestaciones culturales.</t>
    </r>
  </si>
  <si>
    <r>
      <rPr>
        <b/>
        <sz val="12"/>
        <color theme="1"/>
        <rFont val="Times New Roman"/>
        <family val="1"/>
      </rPr>
      <t xml:space="preserve">Extensión Docente: </t>
    </r>
    <r>
      <rPr>
        <sz val="12"/>
        <color theme="1"/>
        <rFont val="Times New Roman"/>
        <family val="1"/>
      </rPr>
      <t>es el proceso mediante el cual el quehacer académico de la Universidad, se traslada a la comunidad nacional, por medio de las modalidades de: difusión, actualización, capacitación y servicios especiales. La extensión docente utiliza como opciones metodológicas: seminarios, talleres, cursos, planes integrados, asesorías, servicios especializados y otros, bajo la responsabilidad del docente como conductor académico.</t>
    </r>
  </si>
  <si>
    <r>
      <rPr>
        <b/>
        <sz val="12"/>
        <color theme="1"/>
        <rFont val="Times New Roman"/>
        <family val="1"/>
      </rPr>
      <t>Horas Asistente</t>
    </r>
    <r>
      <rPr>
        <sz val="12"/>
        <color theme="1"/>
        <rFont val="Times New Roman"/>
        <family val="1"/>
      </rPr>
      <t>: es una categoría de beca estudiantil, en la que se designa al estudiante, para colaborar en las actividades sustantivas de la Universidad: docencia, investigación y acción social. Debe cumplir con los requisitos de ser estudiante regular, estar matrículado en 9 créditos en el ciclo lectivo ordinario, haber aprobado 4 años del respectivo programa de estudios y tener un rendimiento académico no inferior a 80.</t>
    </r>
  </si>
  <si>
    <r>
      <rPr>
        <b/>
        <sz val="12"/>
        <color theme="1"/>
        <rFont val="Times New Roman"/>
        <family val="1"/>
      </rPr>
      <t>Horas Estudiante</t>
    </r>
    <r>
      <rPr>
        <sz val="12"/>
        <color theme="1"/>
        <rFont val="Times New Roman"/>
        <family val="1"/>
      </rPr>
      <t>: es una categoría de beca estudiantil, en la que se designa al estudiante, para colaborar en actividades propias de docencia, investigación y acción social. Debe cumplir con los requisitos de ser estudiante regular, matrículado en 9 créditos, en el ciclo lectivo en el cual se designa y haber aprobado la asignatura en la que prestará colaboración, cuando se refiera a la docencia.</t>
    </r>
  </si>
  <si>
    <r>
      <rPr>
        <b/>
        <sz val="12"/>
        <color theme="1"/>
        <rFont val="Times New Roman"/>
        <family val="1"/>
      </rPr>
      <t>Investigación Aplicada</t>
    </r>
    <r>
      <rPr>
        <sz val="12"/>
        <color theme="1"/>
        <rFont val="Times New Roman"/>
        <family val="1"/>
      </rPr>
      <t>: actividades cuyo propósito corresponde a la búsqueda científica del conocimiento orientados a aplicaciones prácticas. Este tipo de investigación normalmente diagnostica establece la fase evolutiva del sujeto de estudio para proponer soluciones, sean éstas tratamientos o recomendaciones de manejo racional.</t>
    </r>
  </si>
  <si>
    <r>
      <rPr>
        <b/>
        <sz val="12"/>
        <color theme="1"/>
        <rFont val="Times New Roman"/>
        <family val="1"/>
      </rPr>
      <t>Investigación para el Desarrollo Tecnológico</t>
    </r>
    <r>
      <rPr>
        <sz val="12"/>
        <color theme="1"/>
        <rFont val="Times New Roman"/>
        <family val="1"/>
      </rPr>
      <t>: conjunto de actividades que se llevan a cabo con el propósito de diseñar, desarrollar, innovar o mejorar prototipos, modelos o procesos de producción o materiales, especialmente aquellos de interés económico o aplicado, que podrían tener resultados patentables o susceptibles al régimen de protección intelectual.</t>
    </r>
  </si>
  <si>
    <r>
      <rPr>
        <b/>
        <sz val="12"/>
        <color theme="1"/>
        <rFont val="Times New Roman"/>
        <family val="1"/>
      </rPr>
      <t>Personal de Apoyo:</t>
    </r>
    <r>
      <rPr>
        <sz val="12"/>
        <color theme="1"/>
        <rFont val="Times New Roman"/>
        <family val="1"/>
      </rPr>
      <t xml:space="preserve"> es el recurso humano que coadyuva, en forma directa, con la ejecución de las funciones sustantivas de la academia. Se trata del personal fijo que asiste al profesor en las diferentes actividades requeridas en los laboratorios, en las prácticas de campo, en las investigaciones, en acción social, entre otros.</t>
    </r>
  </si>
  <si>
    <r>
      <rPr>
        <b/>
        <sz val="12"/>
        <color theme="1"/>
        <rFont val="Times New Roman"/>
        <family val="1"/>
      </rPr>
      <t>Trabajo Comunal Universitario</t>
    </r>
    <r>
      <rPr>
        <sz val="12"/>
        <color theme="1"/>
        <rFont val="Times New Roman"/>
        <family val="1"/>
      </rPr>
      <t>: es la actividad interdisciplinaria realizada por la Universidad de Costa Rica por medio de sus estudiantes y profesores, en íntima relación con las comunidades. Implica una interacción dinámica y crítica que contribuye a entender y resolver problemas concretos de esas comunidades y de la sociedad costarricense.</t>
    </r>
  </si>
  <si>
    <t xml:space="preserve">LANAMME </t>
  </si>
  <si>
    <t>Cuadro AD-1  Distribución de plazas en el Programa de Administración, por programa y subprograma.  2018</t>
  </si>
  <si>
    <t>Cuadro DS1  Distribución de plazas del Programa de Dirección Superior, por programa y subprograma.  2018</t>
  </si>
  <si>
    <t xml:space="preserve">Cuadro AI1:   Número de profesores becados al exterior y becas cortas, según monto y costo promedio  </t>
  </si>
  <si>
    <t>Cuadro AI2:   Número de profesores becados al exterior y becas cortas, por área.  2018</t>
  </si>
  <si>
    <t>Horas Profesor:</t>
  </si>
  <si>
    <r>
      <t>1/</t>
    </r>
    <r>
      <rPr>
        <sz val="10"/>
        <color theme="1"/>
        <rFont val="Arial"/>
        <family val="2"/>
      </rPr>
      <t xml:space="preserve">  Incluyen las horas profesor según corresponda, convertidas a equivalentes de tiempo completo, y contemplan plazas en propiedad e interinas.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</si>
</sst>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
    <numFmt numFmtId="170" formatCode="[$₡-140A]\ #,##0.00;[Red]\-[$₡-140A]\ #,##0.00"/>
    <numFmt numFmtId="171" formatCode="_-* #,##0.00\ [$€]_-;\-* #,##0.00\ [$€]_-;_-* &quot;-&quot;??\ [$€]_-;_-@_-"/>
  </numFmts>
  <fonts count="25">
    <font>
      <sz val="11"/>
      <color theme="1"/>
      <name val="Calibri"/>
      <family val="2"/>
      <scheme val="minor"/>
    </font>
    <font>
      <b/>
      <sz val="14"/>
      <color theme="1"/>
      <name val="Times New Roman"/>
      <family val="1"/>
    </font>
    <font>
      <sz val="12"/>
      <color theme="1"/>
      <name val="Times New Roman"/>
      <family val="1"/>
    </font>
    <font>
      <b/>
      <sz val="12"/>
      <color theme="1"/>
      <name val="Times New Roman"/>
      <family val="1"/>
    </font>
    <font>
      <sz val="7"/>
      <color theme="1"/>
      <name val="Times New Roman"/>
      <family val="1"/>
    </font>
    <font>
      <sz val="10"/>
      <color theme="1"/>
      <name val="Times New Roman"/>
      <family val="1"/>
    </font>
    <font>
      <sz val="10"/>
      <name val="Arial"/>
      <family val="2"/>
    </font>
    <font>
      <b/>
      <sz val="10"/>
      <name val="Arial"/>
      <family val="2"/>
    </font>
    <font>
      <b/>
      <vertAlign val="superscript"/>
      <sz val="10"/>
      <name val="Arial"/>
      <family val="2"/>
    </font>
    <font>
      <sz val="10"/>
      <color indexed="8"/>
      <name val="Arial"/>
      <family val="2"/>
    </font>
    <font>
      <vertAlign val="superscript"/>
      <sz val="10"/>
      <name val="Arial"/>
      <family val="2"/>
    </font>
    <font>
      <sz val="18"/>
      <color rgb="FF000000"/>
      <name val="Times New Roman"/>
      <family val="1"/>
    </font>
    <font>
      <sz val="18"/>
      <name val="Times New Roman"/>
      <family val="1"/>
    </font>
    <font>
      <sz val="11"/>
      <name val="Times New Roman"/>
      <family val="1"/>
    </font>
    <font>
      <sz val="11"/>
      <color theme="1"/>
      <name val="Calibri"/>
      <family val="2"/>
      <scheme val="minor"/>
    </font>
    <font>
      <sz val="10"/>
      <color theme="1"/>
      <name val="Arial"/>
      <family val="2"/>
    </font>
    <font>
      <vertAlign val="superscript"/>
      <sz val="10"/>
      <color indexed="8"/>
      <name val="Arial"/>
      <family val="2"/>
    </font>
    <font>
      <sz val="12"/>
      <name val="Arial"/>
      <family val="2"/>
    </font>
    <font>
      <vertAlign val="superscript"/>
      <sz val="12"/>
      <name val="Arial"/>
      <family val="2"/>
    </font>
    <font>
      <b/>
      <sz val="12"/>
      <name val="Arial"/>
      <family val="2"/>
    </font>
    <font>
      <sz val="11"/>
      <color rgb="FF000000"/>
      <name val="Calibri"/>
      <family val="2"/>
    </font>
    <font>
      <sz val="11"/>
      <color rgb="FF000000"/>
      <name val="Arial"/>
      <family val="2"/>
    </font>
    <font>
      <b/>
      <i/>
      <u/>
      <sz val="11"/>
      <color rgb="FF000000"/>
      <name val="Arial1"/>
    </font>
    <font>
      <sz val="11"/>
      <color rgb="FF000000"/>
      <name val="Arial1"/>
      <charset val="1"/>
    </font>
    <font>
      <u/>
      <sz val="11"/>
      <color theme="10"/>
      <name val="Calibri"/>
      <family val="2"/>
      <scheme val="minor"/>
    </font>
  </fonts>
  <fills count="2">
    <fill>
      <patternFill patternType="none"/>
    </fill>
    <fill>
      <patternFill patternType="gray125"/>
    </fill>
  </fills>
  <borders count="6">
    <border>
      <left/>
      <right/>
      <top/>
      <bottom/>
      <diagonal/>
    </border>
    <border>
      <left/>
      <right/>
      <top style="medium">
        <color indexed="64"/>
      </top>
      <bottom/>
      <diagonal/>
    </border>
    <border>
      <left/>
      <right/>
      <top/>
      <bottom style="thin">
        <color indexed="64"/>
      </bottom>
      <diagonal/>
    </border>
    <border>
      <left/>
      <right/>
      <top style="thin">
        <color indexed="64"/>
      </top>
      <bottom style="dashed">
        <color indexed="64"/>
      </bottom>
      <diagonal/>
    </border>
    <border>
      <left/>
      <right/>
      <top style="dashed">
        <color indexed="64"/>
      </top>
      <bottom/>
      <diagonal/>
    </border>
    <border>
      <left/>
      <right/>
      <top/>
      <bottom style="medium">
        <color indexed="64"/>
      </bottom>
      <diagonal/>
    </border>
  </borders>
  <cellStyleXfs count="35">
    <xf numFmtId="0" fontId="0"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20" fillId="0" borderId="0"/>
    <xf numFmtId="0" fontId="21" fillId="0" borderId="0"/>
    <xf numFmtId="170" fontId="22" fillId="0" borderId="0" applyBorder="0" applyProtection="0"/>
    <xf numFmtId="0" fontId="23" fillId="0" borderId="0"/>
    <xf numFmtId="171" fontId="6" fillId="0" borderId="0" applyFont="0" applyFill="0" applyBorder="0" applyAlignment="0" applyProtection="0"/>
    <xf numFmtId="0" fontId="6" fillId="0" borderId="0"/>
    <xf numFmtId="0" fontId="24" fillId="0" borderId="0" applyNumberFormat="0" applyFill="0" applyBorder="0" applyAlignment="0" applyProtection="0"/>
  </cellStyleXfs>
  <cellXfs count="93">
    <xf numFmtId="0" fontId="0" fillId="0" borderId="0" xfId="0"/>
    <xf numFmtId="0" fontId="1" fillId="0" borderId="0" xfId="0" applyFont="1" applyAlignment="1">
      <alignment horizontal="left"/>
    </xf>
    <xf numFmtId="0" fontId="0" fillId="0" borderId="0" xfId="0" applyAlignment="1">
      <alignment horizontal="left"/>
    </xf>
    <xf numFmtId="0" fontId="0" fillId="0" borderId="0" xfId="0" applyAlignment="1">
      <alignment horizontal="center"/>
    </xf>
    <xf numFmtId="0" fontId="2" fillId="0" borderId="0" xfId="0" applyFont="1" applyAlignment="1">
      <alignment horizontal="left"/>
    </xf>
    <xf numFmtId="0" fontId="3" fillId="0" borderId="0" xfId="0" applyFont="1" applyAlignment="1">
      <alignment horizontal="left"/>
    </xf>
    <xf numFmtId="0" fontId="2" fillId="0" borderId="0" xfId="0" applyFont="1" applyFill="1" applyAlignment="1">
      <alignment horizontal="left"/>
    </xf>
    <xf numFmtId="0" fontId="3" fillId="0" borderId="0" xfId="0" applyFont="1"/>
    <xf numFmtId="0" fontId="5" fillId="0" borderId="0" xfId="0" applyFont="1"/>
    <xf numFmtId="0" fontId="2" fillId="0" borderId="0" xfId="0" applyFont="1" applyAlignment="1">
      <alignment vertical="top" wrapText="1"/>
    </xf>
    <xf numFmtId="0" fontId="2" fillId="0" borderId="0" xfId="0" applyFont="1" applyAlignment="1">
      <alignment vertical="top"/>
    </xf>
    <xf numFmtId="0" fontId="0" fillId="0" borderId="0" xfId="0" applyFill="1"/>
    <xf numFmtId="0" fontId="6" fillId="0" borderId="0" xfId="0" applyFont="1" applyFill="1"/>
    <xf numFmtId="4" fontId="7" fillId="0" borderId="0" xfId="0" applyNumberFormat="1" applyFont="1" applyBorder="1"/>
    <xf numFmtId="0" fontId="7" fillId="0" borderId="0" xfId="0" applyFont="1" applyFill="1"/>
    <xf numFmtId="4" fontId="7" fillId="0" borderId="3" xfId="0" applyNumberFormat="1" applyFont="1" applyFill="1" applyBorder="1" applyAlignment="1">
      <alignment horizontal="left"/>
    </xf>
    <xf numFmtId="4" fontId="7" fillId="0" borderId="0" xfId="0" applyNumberFormat="1" applyFont="1" applyFill="1" applyBorder="1" applyAlignment="1">
      <alignment horizontal="right"/>
    </xf>
    <xf numFmtId="4" fontId="7" fillId="0" borderId="4" xfId="0" applyNumberFormat="1" applyFont="1" applyFill="1" applyBorder="1" applyAlignment="1">
      <alignment horizontal="center"/>
    </xf>
    <xf numFmtId="0" fontId="7" fillId="0" borderId="4" xfId="0" applyFont="1" applyFill="1" applyBorder="1" applyAlignment="1">
      <alignment horizontal="center"/>
    </xf>
    <xf numFmtId="4" fontId="7" fillId="0" borderId="0" xfId="0" applyNumberFormat="1" applyFont="1" applyBorder="1" applyAlignment="1">
      <alignment horizontal="center"/>
    </xf>
    <xf numFmtId="0" fontId="9" fillId="0" borderId="0" xfId="0" applyFont="1" applyFill="1" applyBorder="1" applyAlignment="1" applyProtection="1">
      <alignment horizontal="left"/>
      <protection locked="0"/>
    </xf>
    <xf numFmtId="0" fontId="10" fillId="0" borderId="0" xfId="0" applyFont="1" applyFill="1"/>
    <xf numFmtId="4" fontId="0" fillId="0" borderId="0" xfId="0" applyNumberFormat="1"/>
    <xf numFmtId="0" fontId="11" fillId="0" borderId="0" xfId="0" applyFont="1" applyAlignment="1">
      <alignment horizontal="center" vertical="center" readingOrder="1"/>
    </xf>
    <xf numFmtId="0" fontId="12" fillId="0" borderId="0" xfId="0" applyFont="1" applyAlignment="1">
      <alignment horizontal="center" vertical="center"/>
    </xf>
    <xf numFmtId="0" fontId="13" fillId="0" borderId="0" xfId="0" applyFont="1"/>
    <xf numFmtId="0" fontId="12" fillId="0" borderId="0" xfId="0" applyFont="1"/>
    <xf numFmtId="0" fontId="6" fillId="0" borderId="0" xfId="0" applyFont="1"/>
    <xf numFmtId="164" fontId="0" fillId="0" borderId="0" xfId="0" applyNumberFormat="1"/>
    <xf numFmtId="0" fontId="7" fillId="0" borderId="0" xfId="0" applyFont="1"/>
    <xf numFmtId="0" fontId="6" fillId="0" borderId="0" xfId="0" applyFont="1" applyAlignment="1">
      <alignment horizontal="right"/>
    </xf>
    <xf numFmtId="0" fontId="15" fillId="0" borderId="0" xfId="0" applyFont="1"/>
    <xf numFmtId="0" fontId="15" fillId="0" borderId="1" xfId="0" applyFont="1" applyBorder="1"/>
    <xf numFmtId="0" fontId="15" fillId="0" borderId="5" xfId="0" applyFont="1" applyBorder="1"/>
    <xf numFmtId="0" fontId="15" fillId="0" borderId="0" xfId="0" applyFont="1" applyFill="1"/>
    <xf numFmtId="4" fontId="15" fillId="0" borderId="0" xfId="0" applyNumberFormat="1" applyFont="1" applyFill="1"/>
    <xf numFmtId="0" fontId="15" fillId="0" borderId="1" xfId="0" applyFont="1" applyFill="1" applyBorder="1"/>
    <xf numFmtId="0" fontId="15" fillId="0" borderId="5" xfId="0" applyFont="1" applyFill="1" applyBorder="1"/>
    <xf numFmtId="4" fontId="15" fillId="0" borderId="1" xfId="0" applyNumberFormat="1" applyFont="1" applyFill="1" applyBorder="1"/>
    <xf numFmtId="4" fontId="15" fillId="0" borderId="0" xfId="0" applyNumberFormat="1" applyFont="1" applyBorder="1"/>
    <xf numFmtId="4" fontId="15" fillId="0" borderId="5" xfId="0" applyNumberFormat="1" applyFont="1" applyFill="1" applyBorder="1"/>
    <xf numFmtId="2" fontId="15" fillId="0" borderId="0" xfId="0" applyNumberFormat="1" applyFont="1" applyFill="1"/>
    <xf numFmtId="4" fontId="15" fillId="0" borderId="0" xfId="0" applyNumberFormat="1" applyFont="1" applyFill="1" applyBorder="1" applyAlignment="1"/>
    <xf numFmtId="0" fontId="6" fillId="0" borderId="0" xfId="0" applyFont="1" applyFill="1" applyAlignment="1">
      <alignment horizontal="justify"/>
    </xf>
    <xf numFmtId="164" fontId="6" fillId="0" borderId="0" xfId="0" applyNumberFormat="1" applyFont="1" applyBorder="1"/>
    <xf numFmtId="164" fontId="6" fillId="0" borderId="0" xfId="0" applyNumberFormat="1" applyFont="1" applyAlignment="1">
      <alignment horizontal="right"/>
    </xf>
    <xf numFmtId="164" fontId="6" fillId="0" borderId="0" xfId="0" applyNumberFormat="1" applyFont="1" applyFill="1" applyAlignment="1">
      <alignment horizontal="right"/>
    </xf>
    <xf numFmtId="164" fontId="6" fillId="0" borderId="5" xfId="0" applyNumberFormat="1" applyFont="1" applyBorder="1" applyAlignment="1">
      <alignment horizontal="right"/>
    </xf>
    <xf numFmtId="164" fontId="6" fillId="0" borderId="0" xfId="0" applyNumberFormat="1" applyFont="1" applyBorder="1" applyAlignment="1">
      <alignment horizontal="left"/>
    </xf>
    <xf numFmtId="164" fontId="7" fillId="0" borderId="0" xfId="0" applyNumberFormat="1" applyFont="1"/>
    <xf numFmtId="14" fontId="6" fillId="0" borderId="0" xfId="0" applyNumberFormat="1" applyFont="1" applyAlignment="1">
      <alignment horizontal="right"/>
    </xf>
    <xf numFmtId="164" fontId="6" fillId="0" borderId="1" xfId="0" applyNumberFormat="1" applyFont="1" applyBorder="1" applyAlignment="1">
      <alignment horizontal="right"/>
    </xf>
    <xf numFmtId="164" fontId="6" fillId="0" borderId="0" xfId="0" applyNumberFormat="1" applyFont="1" applyBorder="1" applyAlignment="1">
      <alignment horizontal="right"/>
    </xf>
    <xf numFmtId="0" fontId="17" fillId="0" borderId="0" xfId="0" applyFont="1"/>
    <xf numFmtId="0" fontId="17" fillId="0" borderId="0" xfId="0" applyFont="1" applyBorder="1"/>
    <xf numFmtId="164" fontId="17" fillId="0" borderId="0" xfId="0" applyNumberFormat="1" applyFont="1" applyBorder="1" applyAlignment="1">
      <alignment horizontal="center"/>
    </xf>
    <xf numFmtId="0" fontId="0" fillId="0" borderId="0" xfId="0" applyAlignment="1"/>
    <xf numFmtId="0" fontId="3" fillId="0" borderId="0" xfId="0" applyFont="1" applyAlignment="1"/>
    <xf numFmtId="0" fontId="5" fillId="0" borderId="0" xfId="0" applyFont="1" applyAlignment="1"/>
    <xf numFmtId="0" fontId="17" fillId="0" borderId="5" xfId="0" applyFont="1" applyBorder="1"/>
    <xf numFmtId="0" fontId="17" fillId="0" borderId="1" xfId="0" applyFont="1" applyBorder="1"/>
    <xf numFmtId="3" fontId="17" fillId="0" borderId="0" xfId="0" applyNumberFormat="1" applyFont="1" applyAlignment="1">
      <alignment horizontal="center"/>
    </xf>
    <xf numFmtId="0" fontId="19" fillId="0" borderId="0" xfId="0" applyFont="1" applyBorder="1"/>
    <xf numFmtId="0" fontId="2" fillId="0" borderId="0" xfId="0" applyFont="1"/>
    <xf numFmtId="0" fontId="19" fillId="0" borderId="0" xfId="0" applyFont="1"/>
    <xf numFmtId="4" fontId="17" fillId="0" borderId="0" xfId="0" applyNumberFormat="1" applyFont="1"/>
    <xf numFmtId="164" fontId="17" fillId="0" borderId="0" xfId="0" applyNumberFormat="1" applyFont="1"/>
    <xf numFmtId="14" fontId="17" fillId="0" borderId="0" xfId="0" applyNumberFormat="1" applyFont="1"/>
    <xf numFmtId="4" fontId="0" fillId="0" borderId="0" xfId="0" applyNumberFormat="1" applyAlignment="1">
      <alignment vertical="center"/>
    </xf>
    <xf numFmtId="3" fontId="6" fillId="0" borderId="0" xfId="0" applyNumberFormat="1" applyFont="1" applyAlignment="1">
      <alignment horizontal="right"/>
    </xf>
    <xf numFmtId="4" fontId="7" fillId="0" borderId="3" xfId="0" applyNumberFormat="1" applyFont="1" applyFill="1" applyBorder="1" applyAlignment="1">
      <alignment horizontal="center"/>
    </xf>
    <xf numFmtId="164" fontId="17" fillId="0" borderId="1" xfId="0" applyNumberFormat="1" applyFont="1" applyBorder="1"/>
    <xf numFmtId="164" fontId="17" fillId="0" borderId="0" xfId="0" applyNumberFormat="1" applyFont="1" applyBorder="1" applyAlignment="1">
      <alignment horizontal="left"/>
    </xf>
    <xf numFmtId="164" fontId="17" fillId="0" borderId="5" xfId="0" applyNumberFormat="1" applyFont="1" applyBorder="1"/>
    <xf numFmtId="164" fontId="17" fillId="0" borderId="0" xfId="0" applyNumberFormat="1" applyFont="1" applyBorder="1"/>
    <xf numFmtId="4" fontId="17" fillId="0" borderId="0" xfId="0" applyNumberFormat="1" applyFont="1" applyBorder="1" applyAlignment="1">
      <alignment horizontal="right"/>
    </xf>
    <xf numFmtId="164" fontId="17" fillId="0" borderId="0" xfId="0" applyNumberFormat="1" applyFont="1" applyBorder="1" applyAlignment="1">
      <alignment horizontal="right"/>
    </xf>
    <xf numFmtId="164" fontId="17" fillId="0" borderId="0" xfId="0" applyNumberFormat="1" applyFont="1" applyAlignment="1">
      <alignment horizontal="center"/>
    </xf>
    <xf numFmtId="4" fontId="17" fillId="0" borderId="0" xfId="0" applyNumberFormat="1" applyFont="1" applyFill="1" applyAlignment="1">
      <alignment horizontal="right"/>
    </xf>
    <xf numFmtId="4" fontId="17" fillId="0" borderId="0" xfId="0" applyNumberFormat="1" applyFont="1" applyAlignment="1">
      <alignment horizontal="right"/>
    </xf>
    <xf numFmtId="164" fontId="17" fillId="0" borderId="0" xfId="0" applyNumberFormat="1" applyFont="1" applyFill="1" applyAlignment="1">
      <alignment horizontal="center"/>
    </xf>
    <xf numFmtId="3" fontId="17" fillId="0" borderId="0" xfId="0" applyNumberFormat="1" applyFont="1"/>
    <xf numFmtId="0" fontId="17" fillId="0" borderId="0" xfId="0" applyFont="1" applyAlignment="1">
      <alignment horizontal="center"/>
    </xf>
    <xf numFmtId="0" fontId="18" fillId="0" borderId="0" xfId="0" applyFont="1" applyBorder="1"/>
    <xf numFmtId="0" fontId="2" fillId="0" borderId="0" xfId="0" applyFont="1" applyAlignment="1">
      <alignment horizontal="left" wrapText="1"/>
    </xf>
    <xf numFmtId="0" fontId="3" fillId="0" borderId="0" xfId="0" applyFont="1" applyAlignment="1">
      <alignment horizontal="left" wrapText="1"/>
    </xf>
    <xf numFmtId="0" fontId="7" fillId="0" borderId="2" xfId="0" applyFont="1" applyFill="1" applyBorder="1" applyAlignment="1">
      <alignment horizontal="center"/>
    </xf>
    <xf numFmtId="0" fontId="7" fillId="0" borderId="3" xfId="0" applyFont="1" applyFill="1" applyBorder="1" applyAlignment="1">
      <alignment horizontal="center"/>
    </xf>
    <xf numFmtId="4" fontId="7" fillId="0" borderId="3" xfId="0" applyNumberFormat="1" applyFont="1" applyFill="1" applyBorder="1" applyAlignment="1">
      <alignment horizontal="center"/>
    </xf>
    <xf numFmtId="0" fontId="2" fillId="0" borderId="0" xfId="0" applyFont="1" applyAlignment="1">
      <alignment horizontal="center"/>
    </xf>
    <xf numFmtId="0" fontId="2" fillId="0" borderId="0" xfId="0" applyFont="1" applyAlignment="1">
      <alignment horizontal="left" vertical="top"/>
    </xf>
    <xf numFmtId="0" fontId="24" fillId="0" borderId="0" xfId="34" applyAlignment="1"/>
    <xf numFmtId="0" fontId="24" fillId="0" borderId="0" xfId="34" applyAlignment="1">
      <alignment vertical="top"/>
    </xf>
  </cellXfs>
  <cellStyles count="35">
    <cellStyle name="Euro" xfId="32"/>
    <cellStyle name="Hipervínculo" xfId="34" builtinId="8"/>
    <cellStyle name="Normal" xfId="0" builtinId="0"/>
    <cellStyle name="Normal 2" xfId="28"/>
    <cellStyle name="Normal 2 3" xfId="1"/>
    <cellStyle name="Normal 3" xfId="29"/>
    <cellStyle name="Normal 4" xfId="31"/>
    <cellStyle name="Normal 5" xfId="33"/>
    <cellStyle name="style1459790871708" xfId="11"/>
    <cellStyle name="style1459790871858" xfId="10"/>
    <cellStyle name="style1459954280664" xfId="24"/>
    <cellStyle name="style1488388455790" xfId="9"/>
    <cellStyle name="style1488388455857" xfId="8"/>
    <cellStyle name="style1488389756850" xfId="25"/>
    <cellStyle name="style1488389756878" xfId="26"/>
    <cellStyle name="style1522862456190" xfId="23"/>
    <cellStyle name="style1522862456294" xfId="22"/>
    <cellStyle name="style1554828064357" xfId="19"/>
    <cellStyle name="style1554828064420" xfId="18"/>
    <cellStyle name="style1554828065317" xfId="17"/>
    <cellStyle name="style1554828065786" xfId="5"/>
    <cellStyle name="style1554828065843" xfId="6"/>
    <cellStyle name="style1554828065903" xfId="7"/>
    <cellStyle name="style1554828066028" xfId="2"/>
    <cellStyle name="style1554828066074" xfId="3"/>
    <cellStyle name="style1554828066137" xfId="4"/>
    <cellStyle name="style1554828066294" xfId="20"/>
    <cellStyle name="style1554830305406" xfId="21"/>
    <cellStyle name="style1554830305453" xfId="14"/>
    <cellStyle name="style1554830305515" xfId="15"/>
    <cellStyle name="style1554830305655" xfId="16"/>
    <cellStyle name="style1554830305701" xfId="12"/>
    <cellStyle name="style1554830305764" xfId="13"/>
    <cellStyle name="Texto explicativo 2" xfId="27"/>
    <cellStyle name="Texto explicativo 3" xfId="3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Times New Roman"/>
                <a:ea typeface="Times New Roman"/>
                <a:cs typeface="Times New Roman"/>
              </a:defRPr>
            </a:pPr>
            <a:r>
              <a:rPr lang="es-CR"/>
              <a:t>Panorama Cuantitativo Universitario.  2018</a:t>
            </a:r>
          </a:p>
        </c:rich>
      </c:tx>
      <c:layout>
        <c:manualLayout>
          <c:xMode val="edge"/>
          <c:yMode val="edge"/>
          <c:x val="0.2618038387659643"/>
          <c:y val="3.257613068636691E-2"/>
        </c:manualLayout>
      </c:layout>
      <c:overlay val="0"/>
    </c:title>
    <c:autoTitleDeleted val="0"/>
    <c:view3D>
      <c:rotX val="75"/>
      <c:rotY val="0"/>
      <c:rAngAx val="0"/>
      <c:perspective val="0"/>
    </c:view3D>
    <c:floor>
      <c:thickness val="0"/>
    </c:floor>
    <c:sideWall>
      <c:thickness val="0"/>
    </c:sideWall>
    <c:backWall>
      <c:thickness val="0"/>
    </c:backWall>
    <c:plotArea>
      <c:layout>
        <c:manualLayout>
          <c:layoutTarget val="inner"/>
          <c:xMode val="edge"/>
          <c:yMode val="edge"/>
          <c:x val="0.29682678631651493"/>
          <c:y val="0.17634554203451841"/>
          <c:w val="0.49326808310972292"/>
          <c:h val="0.82256859937962312"/>
        </c:manualLayout>
      </c:layout>
      <c:pie3DChart>
        <c:varyColors val="1"/>
        <c:ser>
          <c:idx val="3"/>
          <c:order val="0"/>
          <c:dPt>
            <c:idx val="0"/>
            <c:bubble3D val="0"/>
            <c:spPr>
              <a:solidFill>
                <a:srgbClr val="FFCCCC"/>
              </a:solidFill>
              <a:ln>
                <a:solidFill>
                  <a:srgbClr val="FF99FF"/>
                </a:solidFill>
              </a:ln>
            </c:spPr>
            <c:extLst>
              <c:ext xmlns:c16="http://schemas.microsoft.com/office/drawing/2014/chart" uri="{C3380CC4-5D6E-409C-BE32-E72D297353CC}">
                <c16:uniqueId val="{00000001-AE8D-4F95-B2C2-554B8AC95A0A}"/>
              </c:ext>
            </c:extLst>
          </c:dPt>
          <c:dPt>
            <c:idx val="1"/>
            <c:bubble3D val="0"/>
            <c:explosion val="18"/>
            <c:spPr>
              <a:solidFill>
                <a:srgbClr val="FFFF99"/>
              </a:solidFill>
            </c:spPr>
            <c:extLst>
              <c:ext xmlns:c16="http://schemas.microsoft.com/office/drawing/2014/chart" uri="{C3380CC4-5D6E-409C-BE32-E72D297353CC}">
                <c16:uniqueId val="{00000003-AE8D-4F95-B2C2-554B8AC95A0A}"/>
              </c:ext>
            </c:extLst>
          </c:dPt>
          <c:dPt>
            <c:idx val="2"/>
            <c:bubble3D val="0"/>
            <c:explosion val="34"/>
            <c:spPr>
              <a:solidFill>
                <a:srgbClr val="FF9966"/>
              </a:solidFill>
            </c:spPr>
            <c:extLst>
              <c:ext xmlns:c16="http://schemas.microsoft.com/office/drawing/2014/chart" uri="{C3380CC4-5D6E-409C-BE32-E72D297353CC}">
                <c16:uniqueId val="{00000005-AE8D-4F95-B2C2-554B8AC95A0A}"/>
              </c:ext>
            </c:extLst>
          </c:dPt>
          <c:dLbls>
            <c:dLbl>
              <c:idx val="1"/>
              <c:layout>
                <c:manualLayout>
                  <c:x val="-6.5176908752327747E-2"/>
                  <c:y val="3.3462033462033414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AE8D-4F95-B2C2-554B8AC95A0A}"/>
                </c:ext>
              </c:extLst>
            </c:dLbl>
            <c:dLbl>
              <c:idx val="2"/>
              <c:layout>
                <c:manualLayout>
                  <c:x val="8.1936685288640454E-2"/>
                  <c:y val="3.6036036036036036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AE8D-4F95-B2C2-554B8AC95A0A}"/>
                </c:ext>
              </c:extLst>
            </c:dLbl>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s-CR"/>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15:layout/>
              </c:ext>
            </c:extLst>
          </c:dLbls>
          <c:cat>
            <c:strLit>
              <c:ptCount val="3"/>
              <c:pt idx="0">
                <c:v>Administración </c:v>
              </c:pt>
              <c:pt idx="1">
                <c:v>Apoyo </c:v>
              </c:pt>
              <c:pt idx="2">
                <c:v>Docente</c:v>
              </c:pt>
            </c:strLit>
          </c:cat>
          <c:val>
            <c:numLit>
              <c:formatCode>General</c:formatCode>
              <c:ptCount val="3"/>
              <c:pt idx="0">
                <c:v>98.07</c:v>
              </c:pt>
              <c:pt idx="1">
                <c:v>0.41</c:v>
              </c:pt>
              <c:pt idx="2">
                <c:v>1.52</c:v>
              </c:pt>
            </c:numLit>
          </c:val>
          <c:extLst>
            <c:ext xmlns:c16="http://schemas.microsoft.com/office/drawing/2014/chart" uri="{C3380CC4-5D6E-409C-BE32-E72D297353CC}">
              <c16:uniqueId val="{00000006-AE8D-4F95-B2C2-554B8AC95A0A}"/>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solidFill>
      <a:schemeClr val="bg1"/>
    </a:solidFill>
    <a:ln>
      <a:solidFill>
        <a:schemeClr val="tx1"/>
      </a:solidFill>
    </a:ln>
    <a:scene3d>
      <a:camera prst="orthographicFront"/>
      <a:lightRig rig="threePt" dir="t"/>
    </a:scene3d>
  </c:spPr>
  <c:txPr>
    <a:bodyPr/>
    <a:lstStyle/>
    <a:p>
      <a:pPr>
        <a:defRPr sz="1000" b="0" i="0" u="none" strike="noStrike" baseline="0">
          <a:solidFill>
            <a:srgbClr val="000000"/>
          </a:solidFill>
          <a:latin typeface="Times New Roman"/>
          <a:ea typeface="Times New Roman"/>
          <a:cs typeface="Times New Roman"/>
        </a:defRPr>
      </a:pPr>
      <a:endParaRPr lang="es-CR"/>
    </a:p>
  </c:txPr>
  <c:printSettings>
    <c:headerFooter/>
    <c:pageMargins b="0.75" l="0.7" r="0.7" t="0.75" header="0.3" footer="0.3"/>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Times New Roman"/>
                <a:ea typeface="Times New Roman"/>
                <a:cs typeface="Times New Roman"/>
              </a:defRPr>
            </a:pPr>
            <a:r>
              <a:rPr lang="es-CR"/>
              <a:t>Panorama Cuantitativo Universitario.  2018</a:t>
            </a:r>
          </a:p>
        </c:rich>
      </c:tx>
      <c:layout>
        <c:manualLayout>
          <c:xMode val="edge"/>
          <c:yMode val="edge"/>
          <c:x val="0.26365900690985056"/>
          <c:y val="2.7228725420017686E-2"/>
        </c:manualLayout>
      </c:layout>
      <c:overlay val="0"/>
    </c:title>
    <c:autoTitleDeleted val="0"/>
    <c:view3D>
      <c:rotX val="75"/>
      <c:rotY val="0"/>
      <c:rAngAx val="0"/>
      <c:perspective val="0"/>
    </c:view3D>
    <c:floor>
      <c:thickness val="0"/>
    </c:floor>
    <c:sideWall>
      <c:thickness val="0"/>
    </c:sideWall>
    <c:backWall>
      <c:thickness val="0"/>
    </c:backWall>
    <c:plotArea>
      <c:layout>
        <c:manualLayout>
          <c:layoutTarget val="inner"/>
          <c:xMode val="edge"/>
          <c:yMode val="edge"/>
          <c:x val="0.29682685207524545"/>
          <c:y val="0.19907285434519492"/>
          <c:w val="0.44671314828663178"/>
          <c:h val="0.74428572025087891"/>
        </c:manualLayout>
      </c:layout>
      <c:pie3DChart>
        <c:varyColors val="1"/>
        <c:ser>
          <c:idx val="3"/>
          <c:order val="0"/>
          <c:dPt>
            <c:idx val="0"/>
            <c:bubble3D val="0"/>
            <c:spPr>
              <a:solidFill>
                <a:srgbClr val="FFCCCC"/>
              </a:solidFill>
              <a:ln>
                <a:solidFill>
                  <a:srgbClr val="FF99FF"/>
                </a:solidFill>
              </a:ln>
            </c:spPr>
            <c:extLst>
              <c:ext xmlns:c16="http://schemas.microsoft.com/office/drawing/2014/chart" uri="{C3380CC4-5D6E-409C-BE32-E72D297353CC}">
                <c16:uniqueId val="{00000001-B1C5-4DAB-99B7-22B42ACA181D}"/>
              </c:ext>
            </c:extLst>
          </c:dPt>
          <c:dPt>
            <c:idx val="1"/>
            <c:bubble3D val="0"/>
            <c:spPr>
              <a:solidFill>
                <a:srgbClr val="FFFF99"/>
              </a:solidFill>
            </c:spPr>
            <c:extLst>
              <c:ext xmlns:c16="http://schemas.microsoft.com/office/drawing/2014/chart" uri="{C3380CC4-5D6E-409C-BE32-E72D297353CC}">
                <c16:uniqueId val="{00000003-B1C5-4DAB-99B7-22B42ACA181D}"/>
              </c:ext>
            </c:extLst>
          </c:dPt>
          <c:dPt>
            <c:idx val="2"/>
            <c:bubble3D val="0"/>
            <c:spPr>
              <a:solidFill>
                <a:srgbClr val="FF9966"/>
              </a:solidFill>
            </c:spPr>
            <c:extLst>
              <c:ext xmlns:c16="http://schemas.microsoft.com/office/drawing/2014/chart" uri="{C3380CC4-5D6E-409C-BE32-E72D297353CC}">
                <c16:uniqueId val="{00000005-B1C5-4DAB-99B7-22B42ACA181D}"/>
              </c:ext>
            </c:extLst>
          </c:dPt>
          <c:dLbls>
            <c:dLbl>
              <c:idx val="1"/>
              <c:layout>
                <c:manualLayout>
                  <c:x val="-1.4680616176459802E-2"/>
                  <c:y val="8.988764044943821E-3"/>
                </c:manualLayout>
              </c:layout>
              <c:spPr/>
              <c:txPr>
                <a:bodyPr/>
                <a:lstStyle/>
                <a:p>
                  <a:pPr>
                    <a:defRPr sz="1000" b="0" i="0" u="none" strike="noStrike" baseline="0">
                      <a:solidFill>
                        <a:srgbClr val="000000"/>
                      </a:solidFill>
                      <a:latin typeface="Times New Roman"/>
                      <a:ea typeface="Times New Roman"/>
                      <a:cs typeface="Times New Roman"/>
                    </a:defRPr>
                  </a:pPr>
                  <a:endParaRPr lang="es-CR"/>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B1C5-4DAB-99B7-22B42ACA181D}"/>
                </c:ext>
              </c:extLst>
            </c:dLbl>
            <c:dLbl>
              <c:idx val="2"/>
              <c:layout>
                <c:manualLayout>
                  <c:x val="8.5247004291594472E-2"/>
                  <c:y val="0"/>
                </c:manualLayout>
              </c:layout>
              <c:spPr/>
              <c:txPr>
                <a:bodyPr/>
                <a:lstStyle/>
                <a:p>
                  <a:pPr>
                    <a:defRPr sz="1000" b="0" i="0" u="none" strike="noStrike" baseline="0">
                      <a:solidFill>
                        <a:srgbClr val="000000"/>
                      </a:solidFill>
                      <a:latin typeface="Times New Roman"/>
                      <a:ea typeface="Times New Roman"/>
                      <a:cs typeface="Times New Roman"/>
                    </a:defRPr>
                  </a:pPr>
                  <a:endParaRPr lang="es-CR"/>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B1C5-4DAB-99B7-22B42ACA181D}"/>
                </c:ext>
              </c:extLst>
            </c:dLbl>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s-CR"/>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15:layout/>
              </c:ext>
            </c:extLst>
          </c:dLbls>
          <c:cat>
            <c:strLit>
              <c:ptCount val="3"/>
              <c:pt idx="0">
                <c:v>Administración </c:v>
              </c:pt>
              <c:pt idx="1">
                <c:v>Docente</c:v>
              </c:pt>
              <c:pt idx="2">
                <c:v>Apoyo</c:v>
              </c:pt>
            </c:strLit>
          </c:cat>
          <c:val>
            <c:numLit>
              <c:formatCode>General</c:formatCode>
              <c:ptCount val="3"/>
              <c:pt idx="0">
                <c:v>84.62</c:v>
              </c:pt>
              <c:pt idx="1">
                <c:v>9.74</c:v>
              </c:pt>
              <c:pt idx="2">
                <c:v>5.64</c:v>
              </c:pt>
            </c:numLit>
          </c:val>
          <c:extLst>
            <c:ext xmlns:c16="http://schemas.microsoft.com/office/drawing/2014/chart" uri="{C3380CC4-5D6E-409C-BE32-E72D297353CC}">
              <c16:uniqueId val="{00000006-B1C5-4DAB-99B7-22B42ACA181D}"/>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solidFill>
      <a:schemeClr val="bg1"/>
    </a:solidFill>
    <a:ln>
      <a:solidFill>
        <a:schemeClr val="tx1"/>
      </a:solidFill>
    </a:ln>
    <a:scene3d>
      <a:camera prst="orthographicFront"/>
      <a:lightRig rig="threePt" dir="t"/>
    </a:scene3d>
  </c:spPr>
  <c:txPr>
    <a:bodyPr/>
    <a:lstStyle/>
    <a:p>
      <a:pPr>
        <a:defRPr sz="1000" b="0" i="0" u="none" strike="noStrike" baseline="0">
          <a:solidFill>
            <a:srgbClr val="000000"/>
          </a:solidFill>
          <a:latin typeface="Times New Roman"/>
          <a:ea typeface="Times New Roman"/>
          <a:cs typeface="Times New Roman"/>
        </a:defRPr>
      </a:pPr>
      <a:endParaRPr lang="es-CR"/>
    </a:p>
  </c:txPr>
  <c:printSettings>
    <c:headerFooter/>
    <c:pageMargins b="0.75" l="0.7" r="0.7" t="0.75" header="0.3" footer="0.3"/>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Times New Roman"/>
                <a:ea typeface="Times New Roman"/>
                <a:cs typeface="Times New Roman"/>
              </a:defRPr>
            </a:pPr>
            <a:r>
              <a:rPr lang="es-CR"/>
              <a:t>Distribución absoluta de los profesores becados al exterior y becas cortas por área según condición.</a:t>
            </a:r>
          </a:p>
        </c:rich>
      </c:tx>
      <c:layout>
        <c:manualLayout>
          <c:xMode val="edge"/>
          <c:yMode val="edge"/>
          <c:x val="0.1635915194631414"/>
          <c:y val="8.3840345199568497E-2"/>
        </c:manualLayout>
      </c:layout>
      <c:overlay val="1"/>
    </c:title>
    <c:autoTitleDeleted val="0"/>
    <c:plotArea>
      <c:layout>
        <c:manualLayout>
          <c:layoutTarget val="inner"/>
          <c:xMode val="edge"/>
          <c:yMode val="edge"/>
          <c:x val="0.15133205724974985"/>
          <c:y val="0.20335066435586366"/>
          <c:w val="0.82196444367106047"/>
          <c:h val="0.69823951382160421"/>
        </c:manualLayout>
      </c:layout>
      <c:barChart>
        <c:barDir val="bar"/>
        <c:grouping val="clustered"/>
        <c:varyColors val="0"/>
        <c:ser>
          <c:idx val="0"/>
          <c:order val="0"/>
          <c:tx>
            <c:v>Becas Cortas</c:v>
          </c:tx>
          <c:spPr>
            <a:solidFill>
              <a:schemeClr val="accent6">
                <a:lumMod val="40000"/>
                <a:lumOff val="60000"/>
              </a:schemeClr>
            </a:solidFill>
            <a:ln>
              <a:solidFill>
                <a:sysClr val="windowText" lastClr="000000"/>
              </a:solidFill>
            </a:ln>
          </c:spPr>
          <c:invertIfNegative val="0"/>
          <c:dLbls>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s-C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8"/>
              <c:pt idx="0">
                <c:v>Admimistrativa</c:v>
              </c:pt>
              <c:pt idx="1">
                <c:v>Cs. Agroalimentarias</c:v>
              </c:pt>
              <c:pt idx="2">
                <c:v>Artes y Letras </c:v>
              </c:pt>
              <c:pt idx="3">
                <c:v>Salud</c:v>
              </c:pt>
              <c:pt idx="4">
                <c:v>Sedes Regionales</c:v>
              </c:pt>
              <c:pt idx="5">
                <c:v>Cs. Básicas</c:v>
              </c:pt>
              <c:pt idx="6">
                <c:v>Cs. Sociales</c:v>
              </c:pt>
              <c:pt idx="7">
                <c:v>Ing. y Arquitectura</c:v>
              </c:pt>
            </c:strLit>
          </c:cat>
          <c:val>
            <c:numLit>
              <c:formatCode>General</c:formatCode>
              <c:ptCount val="8"/>
              <c:pt idx="0">
                <c:v>4</c:v>
              </c:pt>
              <c:pt idx="1">
                <c:v>3</c:v>
              </c:pt>
              <c:pt idx="2">
                <c:v>1</c:v>
              </c:pt>
              <c:pt idx="3">
                <c:v>3</c:v>
              </c:pt>
              <c:pt idx="4">
                <c:v>5</c:v>
              </c:pt>
              <c:pt idx="5">
                <c:v>7</c:v>
              </c:pt>
              <c:pt idx="6">
                <c:v>3</c:v>
              </c:pt>
              <c:pt idx="7">
                <c:v>8</c:v>
              </c:pt>
            </c:numLit>
          </c:val>
          <c:extLst>
            <c:ext xmlns:c16="http://schemas.microsoft.com/office/drawing/2014/chart" uri="{C3380CC4-5D6E-409C-BE32-E72D297353CC}">
              <c16:uniqueId val="{00000000-5549-487F-A2CA-1F4B7ECC6D5E}"/>
            </c:ext>
          </c:extLst>
        </c:ser>
        <c:ser>
          <c:idx val="1"/>
          <c:order val="1"/>
          <c:tx>
            <c:v>Becas Exterior</c:v>
          </c:tx>
          <c:spPr>
            <a:solidFill>
              <a:schemeClr val="accent1">
                <a:lumMod val="60000"/>
                <a:lumOff val="40000"/>
              </a:schemeClr>
            </a:solidFill>
            <a:ln>
              <a:solidFill>
                <a:sysClr val="windowText" lastClr="000000"/>
              </a:solidFill>
            </a:ln>
          </c:spPr>
          <c:invertIfNegative val="0"/>
          <c:dLbls>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s-C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8"/>
              <c:pt idx="0">
                <c:v>Admimistrativa</c:v>
              </c:pt>
              <c:pt idx="1">
                <c:v>Cs. Agroalimentarias</c:v>
              </c:pt>
              <c:pt idx="2">
                <c:v>Artes y Letras </c:v>
              </c:pt>
              <c:pt idx="3">
                <c:v>Salud</c:v>
              </c:pt>
              <c:pt idx="4">
                <c:v>Sedes Regionales</c:v>
              </c:pt>
              <c:pt idx="5">
                <c:v>Cs. Básicas</c:v>
              </c:pt>
              <c:pt idx="6">
                <c:v>Cs. Sociales</c:v>
              </c:pt>
              <c:pt idx="7">
                <c:v>Ing. y Arquitectura</c:v>
              </c:pt>
            </c:strLit>
          </c:cat>
          <c:val>
            <c:numLit>
              <c:formatCode>General</c:formatCode>
              <c:ptCount val="8"/>
              <c:pt idx="1">
                <c:v>16</c:v>
              </c:pt>
              <c:pt idx="2">
                <c:v>24</c:v>
              </c:pt>
              <c:pt idx="3">
                <c:v>37</c:v>
              </c:pt>
              <c:pt idx="4">
                <c:v>38</c:v>
              </c:pt>
              <c:pt idx="5">
                <c:v>47</c:v>
              </c:pt>
              <c:pt idx="6">
                <c:v>47</c:v>
              </c:pt>
              <c:pt idx="7">
                <c:v>51</c:v>
              </c:pt>
            </c:numLit>
          </c:val>
          <c:extLst>
            <c:ext xmlns:c16="http://schemas.microsoft.com/office/drawing/2014/chart" uri="{C3380CC4-5D6E-409C-BE32-E72D297353CC}">
              <c16:uniqueId val="{00000001-5549-487F-A2CA-1F4B7ECC6D5E}"/>
            </c:ext>
          </c:extLst>
        </c:ser>
        <c:dLbls>
          <c:showLegendKey val="0"/>
          <c:showVal val="0"/>
          <c:showCatName val="0"/>
          <c:showSerName val="0"/>
          <c:showPercent val="0"/>
          <c:showBubbleSize val="0"/>
        </c:dLbls>
        <c:gapWidth val="97"/>
        <c:axId val="-1190083152"/>
        <c:axId val="-1230461520"/>
      </c:barChart>
      <c:catAx>
        <c:axId val="-1190083152"/>
        <c:scaling>
          <c:orientation val="minMax"/>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s-CR"/>
          </a:p>
        </c:txPr>
        <c:crossAx val="-1230461520"/>
        <c:crosses val="autoZero"/>
        <c:auto val="1"/>
        <c:lblAlgn val="ctr"/>
        <c:lblOffset val="100"/>
        <c:noMultiLvlLbl val="0"/>
      </c:catAx>
      <c:valAx>
        <c:axId val="-1230461520"/>
        <c:scaling>
          <c:orientation val="minMax"/>
        </c:scaling>
        <c:delete val="0"/>
        <c:axPos val="b"/>
        <c:majorGridlines/>
        <c:numFmt formatCode="General" sourceLinked="1"/>
        <c:majorTickMark val="out"/>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s-CR"/>
          </a:p>
        </c:txPr>
        <c:crossAx val="-1190083152"/>
        <c:crosses val="autoZero"/>
        <c:crossBetween val="between"/>
        <c:majorUnit val="5"/>
      </c:valAx>
      <c:spPr>
        <a:noFill/>
        <a:ln w="25400">
          <a:noFill/>
        </a:ln>
      </c:spPr>
    </c:plotArea>
    <c:legend>
      <c:legendPos val="r"/>
      <c:layout>
        <c:manualLayout>
          <c:xMode val="edge"/>
          <c:yMode val="edge"/>
          <c:x val="0.74677096804718801"/>
          <c:y val="0.95269243912211266"/>
          <c:w val="0.22093051130807809"/>
          <c:h val="3.26264533945929E-2"/>
        </c:manualLayout>
      </c:layout>
      <c:overlay val="0"/>
      <c:spPr>
        <a:ln>
          <a:solidFill>
            <a:schemeClr val="bg1">
              <a:lumMod val="65000"/>
            </a:schemeClr>
          </a:solidFill>
        </a:ln>
      </c:spPr>
      <c:txPr>
        <a:bodyPr/>
        <a:lstStyle/>
        <a:p>
          <a:pPr>
            <a:defRPr sz="630" b="0" i="0" u="none" strike="noStrike" baseline="0">
              <a:solidFill>
                <a:srgbClr val="000000"/>
              </a:solidFill>
              <a:latin typeface="Times New Roman"/>
              <a:ea typeface="Times New Roman"/>
              <a:cs typeface="Times New Roman"/>
            </a:defRPr>
          </a:pPr>
          <a:endParaRPr lang="es-C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8</xdr:col>
      <xdr:colOff>723900</xdr:colOff>
      <xdr:row>31</xdr:row>
      <xdr:rowOff>28575</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0.03776</cdr:x>
      <cdr:y>0.07995</cdr:y>
    </cdr:from>
    <cdr:to>
      <cdr:x>0.94406</cdr:x>
      <cdr:y>0.21326</cdr:y>
    </cdr:to>
    <cdr:sp macro="" textlink="">
      <cdr:nvSpPr>
        <cdr:cNvPr id="2" name="1 CuadroTexto"/>
        <cdr:cNvSpPr txBox="1"/>
      </cdr:nvSpPr>
      <cdr:spPr>
        <a:xfrm xmlns:a="http://schemas.openxmlformats.org/drawingml/2006/main">
          <a:off x="257175" y="400051"/>
          <a:ext cx="6172200" cy="666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lnSpc>
              <a:spcPts val="2000"/>
            </a:lnSpc>
          </a:pPr>
          <a:r>
            <a:rPr lang="es-CR" sz="2000">
              <a:latin typeface="Times New Roman" pitchFamily="18" charset="0"/>
              <a:cs typeface="Times New Roman" pitchFamily="18" charset="0"/>
            </a:rPr>
            <a:t>               </a:t>
          </a:r>
          <a:r>
            <a:rPr lang="es-CR" sz="1800">
              <a:latin typeface="Times New Roman" pitchFamily="18" charset="0"/>
              <a:cs typeface="Times New Roman" pitchFamily="18" charset="0"/>
            </a:rPr>
            <a:t>Distribución relativa de las plazas en el</a:t>
          </a:r>
        </a:p>
        <a:p xmlns:a="http://schemas.openxmlformats.org/drawingml/2006/main">
          <a:pPr algn="ctr">
            <a:lnSpc>
              <a:spcPts val="1800"/>
            </a:lnSpc>
          </a:pPr>
          <a:r>
            <a:rPr lang="es-CR" sz="1800">
              <a:latin typeface="Times New Roman" pitchFamily="18" charset="0"/>
              <a:cs typeface="Times New Roman" pitchFamily="18" charset="0"/>
            </a:rPr>
            <a:t>                 Program</a:t>
          </a:r>
          <a:r>
            <a:rPr lang="es-CR" sz="1800" baseline="0">
              <a:latin typeface="Times New Roman" pitchFamily="18" charset="0"/>
              <a:cs typeface="Times New Roman" pitchFamily="18" charset="0"/>
            </a:rPr>
            <a:t>a de Administración</a:t>
          </a:r>
          <a:r>
            <a:rPr lang="es-CR" sz="1800">
              <a:latin typeface="Times New Roman" pitchFamily="18" charset="0"/>
              <a:cs typeface="Times New Roman" pitchFamily="18" charset="0"/>
            </a:rPr>
            <a:t>. </a:t>
          </a:r>
        </a:p>
      </cdr:txBody>
    </cdr:sp>
  </cdr:relSizeAnchor>
  <cdr:relSizeAnchor xmlns:cdr="http://schemas.openxmlformats.org/drawingml/2006/chartDrawing">
    <cdr:from>
      <cdr:x>0.68761</cdr:x>
      <cdr:y>0.50973</cdr:y>
    </cdr:from>
    <cdr:to>
      <cdr:x>0.78952</cdr:x>
      <cdr:y>0.55308</cdr:y>
    </cdr:to>
    <cdr:sp macro="" textlink="">
      <cdr:nvSpPr>
        <cdr:cNvPr id="3" name="2 CuadroTexto"/>
        <cdr:cNvSpPr txBox="1"/>
      </cdr:nvSpPr>
      <cdr:spPr>
        <a:xfrm xmlns:a="http://schemas.openxmlformats.org/drawingml/2006/main">
          <a:off x="4135437" y="1581945"/>
          <a:ext cx="611187" cy="1349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R"/>
        </a:p>
      </cdr:txBody>
    </cdr:sp>
  </cdr:relSizeAnchor>
  <cdr:relSizeAnchor xmlns:cdr="http://schemas.openxmlformats.org/drawingml/2006/chartDrawing">
    <cdr:from>
      <cdr:x>0.03226</cdr:x>
      <cdr:y>0.89688</cdr:y>
    </cdr:from>
    <cdr:to>
      <cdr:x>0.25125</cdr:x>
      <cdr:y>0.99059</cdr:y>
    </cdr:to>
    <cdr:sp macro="" textlink="">
      <cdr:nvSpPr>
        <cdr:cNvPr id="4" name="3 CuadroTexto"/>
        <cdr:cNvSpPr txBox="1"/>
      </cdr:nvSpPr>
      <cdr:spPr>
        <a:xfrm xmlns:a="http://schemas.openxmlformats.org/drawingml/2006/main">
          <a:off x="167742" y="3163802"/>
          <a:ext cx="1151471" cy="25059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100">
              <a:latin typeface="Times New Roman" pitchFamily="18" charset="0"/>
              <a:cs typeface="Times New Roman" pitchFamily="18" charset="0"/>
            </a:rPr>
            <a:t>Fuente:</a:t>
          </a:r>
          <a:r>
            <a:rPr lang="es-CR" sz="1100" baseline="0">
              <a:latin typeface="Times New Roman" pitchFamily="18" charset="0"/>
              <a:cs typeface="Times New Roman" pitchFamily="18" charset="0"/>
            </a:rPr>
            <a:t> Cuadro AD1</a:t>
          </a:r>
          <a:endParaRPr lang="es-CR" sz="1100">
            <a:latin typeface="Times New Roman" pitchFamily="18" charset="0"/>
            <a:cs typeface="Times New Roman" pitchFamily="18" charset="0"/>
          </a:endParaRPr>
        </a:p>
      </cdr:txBody>
    </cdr:sp>
  </cdr:relSizeAnchor>
  <cdr:relSizeAnchor xmlns:cdr="http://schemas.openxmlformats.org/drawingml/2006/chartDrawing">
    <cdr:from>
      <cdr:x>0.00965</cdr:x>
      <cdr:y>0.0234</cdr:y>
    </cdr:from>
    <cdr:to>
      <cdr:x>0.22451</cdr:x>
      <cdr:y>0.08686</cdr:y>
    </cdr:to>
    <cdr:sp macro="" textlink="">
      <cdr:nvSpPr>
        <cdr:cNvPr id="6" name="5 CuadroTexto"/>
        <cdr:cNvSpPr txBox="1"/>
      </cdr:nvSpPr>
      <cdr:spPr>
        <a:xfrm xmlns:a="http://schemas.openxmlformats.org/drawingml/2006/main">
          <a:off x="65698" y="116217"/>
          <a:ext cx="1464980" cy="3173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latin typeface="Times New Roman" pitchFamily="18" charset="0"/>
              <a:cs typeface="Times New Roman" pitchFamily="18" charset="0"/>
            </a:rPr>
            <a:t>Gráfico AD</a:t>
          </a:r>
          <a:r>
            <a:rPr lang="es-CR" sz="1800" baseline="0">
              <a:latin typeface="Times New Roman" pitchFamily="18" charset="0"/>
              <a:cs typeface="Times New Roman" pitchFamily="18" charset="0"/>
            </a:rPr>
            <a:t>1</a:t>
          </a:r>
          <a:endParaRPr lang="es-CR" sz="1800">
            <a:latin typeface="Times New Roman" pitchFamily="18" charset="0"/>
            <a:cs typeface="Times New Roman" pitchFamily="18"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9525</xdr:colOff>
      <xdr:row>0</xdr:row>
      <xdr:rowOff>9525</xdr:rowOff>
    </xdr:from>
    <xdr:to>
      <xdr:col>8</xdr:col>
      <xdr:colOff>752475</xdr:colOff>
      <xdr:row>30</xdr:row>
      <xdr:rowOff>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0.03776</cdr:x>
      <cdr:y>0.08067</cdr:y>
    </cdr:from>
    <cdr:to>
      <cdr:x>0.94381</cdr:x>
      <cdr:y>0.21496</cdr:y>
    </cdr:to>
    <cdr:sp macro="" textlink="">
      <cdr:nvSpPr>
        <cdr:cNvPr id="2" name="1 CuadroTexto"/>
        <cdr:cNvSpPr txBox="1"/>
      </cdr:nvSpPr>
      <cdr:spPr>
        <a:xfrm xmlns:a="http://schemas.openxmlformats.org/drawingml/2006/main">
          <a:off x="257175" y="400051"/>
          <a:ext cx="6172200" cy="666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lnSpc>
              <a:spcPts val="2100"/>
            </a:lnSpc>
          </a:pPr>
          <a:r>
            <a:rPr lang="es-CR" sz="2000">
              <a:latin typeface="Times New Roman" pitchFamily="18" charset="0"/>
              <a:cs typeface="Times New Roman" pitchFamily="18" charset="0"/>
            </a:rPr>
            <a:t>               </a:t>
          </a:r>
          <a:r>
            <a:rPr lang="es-CR" sz="1800">
              <a:latin typeface="Times New Roman" pitchFamily="18" charset="0"/>
              <a:cs typeface="Times New Roman" pitchFamily="18" charset="0"/>
            </a:rPr>
            <a:t>Distribución relativa de las plazas en el</a:t>
          </a:r>
        </a:p>
        <a:p xmlns:a="http://schemas.openxmlformats.org/drawingml/2006/main">
          <a:pPr algn="ctr">
            <a:lnSpc>
              <a:spcPts val="1800"/>
            </a:lnSpc>
          </a:pPr>
          <a:r>
            <a:rPr lang="es-CR" sz="1800">
              <a:latin typeface="Times New Roman" pitchFamily="18" charset="0"/>
              <a:cs typeface="Times New Roman" pitchFamily="18" charset="0"/>
            </a:rPr>
            <a:t>                 Program</a:t>
          </a:r>
          <a:r>
            <a:rPr lang="es-CR" sz="1800" baseline="0">
              <a:latin typeface="Times New Roman" pitchFamily="18" charset="0"/>
              <a:cs typeface="Times New Roman" pitchFamily="18" charset="0"/>
            </a:rPr>
            <a:t>a de Dirección Superior</a:t>
          </a:r>
          <a:r>
            <a:rPr lang="es-CR" sz="1800">
              <a:latin typeface="Times New Roman" pitchFamily="18" charset="0"/>
              <a:cs typeface="Times New Roman" pitchFamily="18" charset="0"/>
            </a:rPr>
            <a:t>. </a:t>
          </a:r>
        </a:p>
      </cdr:txBody>
    </cdr:sp>
  </cdr:relSizeAnchor>
  <cdr:relSizeAnchor xmlns:cdr="http://schemas.openxmlformats.org/drawingml/2006/chartDrawing">
    <cdr:from>
      <cdr:x>0.6886</cdr:x>
      <cdr:y>0.51096</cdr:y>
    </cdr:from>
    <cdr:to>
      <cdr:x>0.78977</cdr:x>
      <cdr:y>0.55455</cdr:y>
    </cdr:to>
    <cdr:sp macro="" textlink="">
      <cdr:nvSpPr>
        <cdr:cNvPr id="3" name="2 CuadroTexto"/>
        <cdr:cNvSpPr txBox="1"/>
      </cdr:nvSpPr>
      <cdr:spPr>
        <a:xfrm xmlns:a="http://schemas.openxmlformats.org/drawingml/2006/main">
          <a:off x="4135437" y="1581945"/>
          <a:ext cx="611187" cy="1349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R"/>
        </a:p>
      </cdr:txBody>
    </cdr:sp>
  </cdr:relSizeAnchor>
  <cdr:relSizeAnchor xmlns:cdr="http://schemas.openxmlformats.org/drawingml/2006/chartDrawing">
    <cdr:from>
      <cdr:x>0.03226</cdr:x>
      <cdr:y>0.90423</cdr:y>
    </cdr:from>
    <cdr:to>
      <cdr:x>0.25297</cdr:x>
      <cdr:y>0.97737</cdr:y>
    </cdr:to>
    <cdr:sp macro="" textlink="">
      <cdr:nvSpPr>
        <cdr:cNvPr id="4" name="3 CuadroTexto"/>
        <cdr:cNvSpPr txBox="1"/>
      </cdr:nvSpPr>
      <cdr:spPr>
        <a:xfrm xmlns:a="http://schemas.openxmlformats.org/drawingml/2006/main">
          <a:off x="167742" y="3163802"/>
          <a:ext cx="1151471" cy="25059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100">
              <a:latin typeface="Times New Roman" pitchFamily="18" charset="0"/>
              <a:cs typeface="Times New Roman" pitchFamily="18" charset="0"/>
            </a:rPr>
            <a:t>Fuente:</a:t>
          </a:r>
          <a:r>
            <a:rPr lang="es-CR" sz="1100" baseline="0">
              <a:latin typeface="Times New Roman" pitchFamily="18" charset="0"/>
              <a:cs typeface="Times New Roman" pitchFamily="18" charset="0"/>
            </a:rPr>
            <a:t> Cuadro DS1</a:t>
          </a:r>
          <a:endParaRPr lang="es-CR" sz="1100">
            <a:latin typeface="Times New Roman" pitchFamily="18" charset="0"/>
            <a:cs typeface="Times New Roman" pitchFamily="18" charset="0"/>
          </a:endParaRPr>
        </a:p>
      </cdr:txBody>
    </cdr:sp>
  </cdr:relSizeAnchor>
  <cdr:relSizeAnchor xmlns:cdr="http://schemas.openxmlformats.org/drawingml/2006/chartDrawing">
    <cdr:from>
      <cdr:x>0.00965</cdr:x>
      <cdr:y>0.02315</cdr:y>
    </cdr:from>
    <cdr:to>
      <cdr:x>0.22525</cdr:x>
      <cdr:y>0.0871</cdr:y>
    </cdr:to>
    <cdr:sp macro="" textlink="">
      <cdr:nvSpPr>
        <cdr:cNvPr id="6" name="5 CuadroTexto"/>
        <cdr:cNvSpPr txBox="1"/>
      </cdr:nvSpPr>
      <cdr:spPr>
        <a:xfrm xmlns:a="http://schemas.openxmlformats.org/drawingml/2006/main">
          <a:off x="65698" y="116217"/>
          <a:ext cx="1464980" cy="3173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latin typeface="Times New Roman" pitchFamily="18" charset="0"/>
              <a:cs typeface="Times New Roman" pitchFamily="18" charset="0"/>
            </a:rPr>
            <a:t>Gráfico DS</a:t>
          </a:r>
          <a:r>
            <a:rPr lang="es-CR" sz="1800" baseline="0">
              <a:latin typeface="Times New Roman" pitchFamily="18" charset="0"/>
              <a:cs typeface="Times New Roman" pitchFamily="18" charset="0"/>
            </a:rPr>
            <a:t>1</a:t>
          </a:r>
          <a:endParaRPr lang="es-CR" sz="1800">
            <a:latin typeface="Times New Roman" pitchFamily="18" charset="0"/>
            <a:cs typeface="Times New Roman" pitchFamily="18"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19050</xdr:colOff>
      <xdr:row>0</xdr:row>
      <xdr:rowOff>0</xdr:rowOff>
    </xdr:from>
    <xdr:to>
      <xdr:col>9</xdr:col>
      <xdr:colOff>47625</xdr:colOff>
      <xdr:row>33</xdr:row>
      <xdr:rowOff>38100</xdr:rowOff>
    </xdr:to>
    <xdr:graphicFrame macro="">
      <xdr:nvGraphicFramePr>
        <xdr:cNvPr id="2"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0.22987</cdr:x>
      <cdr:y>0.01679</cdr:y>
    </cdr:from>
    <cdr:to>
      <cdr:x>0.80163</cdr:x>
      <cdr:y>0.07315</cdr:y>
    </cdr:to>
    <cdr:sp macro="" textlink="">
      <cdr:nvSpPr>
        <cdr:cNvPr id="2" name="1 CuadroTexto"/>
        <cdr:cNvSpPr txBox="1"/>
      </cdr:nvSpPr>
      <cdr:spPr>
        <a:xfrm xmlns:a="http://schemas.openxmlformats.org/drawingml/2006/main">
          <a:off x="1609723" y="85726"/>
          <a:ext cx="4010026" cy="3143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nSpc>
              <a:spcPts val="1800"/>
            </a:lnSpc>
          </a:pPr>
          <a:r>
            <a:rPr lang="es-CR" sz="1800">
              <a:latin typeface="Times New Roman" pitchFamily="18" charset="0"/>
              <a:cs typeface="Times New Roman" pitchFamily="18" charset="0"/>
            </a:rPr>
            <a:t>Panorama Cuantitativo Universitario 2018</a:t>
          </a:r>
        </a:p>
        <a:p xmlns:a="http://schemas.openxmlformats.org/drawingml/2006/main">
          <a:pPr>
            <a:lnSpc>
              <a:spcPts val="1800"/>
            </a:lnSpc>
          </a:pPr>
          <a:endParaRPr lang="es-CR" sz="1800">
            <a:latin typeface="Times New Roman" pitchFamily="18" charset="0"/>
            <a:cs typeface="Times New Roman" pitchFamily="18" charset="0"/>
          </a:endParaRPr>
        </a:p>
      </cdr:txBody>
    </cdr:sp>
  </cdr:relSizeAnchor>
  <cdr:relSizeAnchor xmlns:cdr="http://schemas.openxmlformats.org/drawingml/2006/chartDrawing">
    <cdr:from>
      <cdr:x>0.00946</cdr:x>
      <cdr:y>0.0117</cdr:y>
    </cdr:from>
    <cdr:to>
      <cdr:x>0.21759</cdr:x>
      <cdr:y>0.06451</cdr:y>
    </cdr:to>
    <cdr:sp macro="" textlink="">
      <cdr:nvSpPr>
        <cdr:cNvPr id="3" name="2 CuadroTexto"/>
        <cdr:cNvSpPr txBox="1"/>
      </cdr:nvSpPr>
      <cdr:spPr>
        <a:xfrm xmlns:a="http://schemas.openxmlformats.org/drawingml/2006/main">
          <a:off x="65566" y="66864"/>
          <a:ext cx="1441482" cy="34498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600">
              <a:latin typeface="Times New Roman" pitchFamily="18" charset="0"/>
              <a:cs typeface="Times New Roman" pitchFamily="18" charset="0"/>
            </a:rPr>
            <a:t>Gráfico AI-1</a:t>
          </a:r>
        </a:p>
      </cdr:txBody>
    </cdr:sp>
  </cdr:relSizeAnchor>
  <cdr:relSizeAnchor xmlns:cdr="http://schemas.openxmlformats.org/drawingml/2006/chartDrawing">
    <cdr:from>
      <cdr:x>0.04101</cdr:x>
      <cdr:y>0.80281</cdr:y>
    </cdr:from>
    <cdr:to>
      <cdr:x>0.17145</cdr:x>
      <cdr:y>0.8735</cdr:y>
    </cdr:to>
    <cdr:sp macro="" textlink="">
      <cdr:nvSpPr>
        <cdr:cNvPr id="4" name="3 CuadroTexto"/>
        <cdr:cNvSpPr txBox="1"/>
      </cdr:nvSpPr>
      <cdr:spPr>
        <a:xfrm xmlns:a="http://schemas.openxmlformats.org/drawingml/2006/main">
          <a:off x="285749" y="3781425"/>
          <a:ext cx="914400" cy="3238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R"/>
        </a:p>
      </cdr:txBody>
    </cdr:sp>
  </cdr:relSizeAnchor>
  <cdr:relSizeAnchor xmlns:cdr="http://schemas.openxmlformats.org/drawingml/2006/chartDrawing">
    <cdr:from>
      <cdr:x>0.01796</cdr:x>
      <cdr:y>0.95501</cdr:y>
    </cdr:from>
    <cdr:to>
      <cdr:x>0.25029</cdr:x>
      <cdr:y>0.9896</cdr:y>
    </cdr:to>
    <cdr:sp macro="" textlink="">
      <cdr:nvSpPr>
        <cdr:cNvPr id="5" name="4 CuadroTexto"/>
        <cdr:cNvSpPr txBox="1"/>
      </cdr:nvSpPr>
      <cdr:spPr>
        <a:xfrm xmlns:a="http://schemas.openxmlformats.org/drawingml/2006/main">
          <a:off x="122147" y="5248669"/>
          <a:ext cx="1602171" cy="1901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800">
              <a:latin typeface="Times New Roman" pitchFamily="18" charset="0"/>
              <a:cs typeface="Times New Roman" pitchFamily="18" charset="0"/>
            </a:rPr>
            <a:t>Fuente: Cuadro AI 2</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32"/>
  <sheetViews>
    <sheetView workbookViewId="0">
      <selection activeCell="B15" sqref="B15"/>
    </sheetView>
  </sheetViews>
  <sheetFormatPr baseColWidth="10" defaultColWidth="11.44140625" defaultRowHeight="14.4"/>
  <cols>
    <col min="1" max="1" width="7" style="3" customWidth="1"/>
    <col min="2" max="2" width="129.109375" style="2" customWidth="1"/>
    <col min="3" max="16384" width="11.44140625" style="2"/>
  </cols>
  <sheetData>
    <row r="1" spans="1:2" ht="17.399999999999999">
      <c r="A1" s="1" t="s">
        <v>0</v>
      </c>
    </row>
    <row r="2" spans="1:2" ht="15.6">
      <c r="B2" s="4"/>
    </row>
    <row r="3" spans="1:2" ht="33.75" customHeight="1">
      <c r="A3" s="3">
        <v>1</v>
      </c>
      <c r="B3" s="84" t="s">
        <v>1</v>
      </c>
    </row>
    <row r="4" spans="1:2" ht="33.75" customHeight="1">
      <c r="A4" s="3">
        <v>2</v>
      </c>
      <c r="B4" s="84" t="s">
        <v>2</v>
      </c>
    </row>
    <row r="5" spans="1:2" ht="51" customHeight="1">
      <c r="A5" s="3">
        <v>3</v>
      </c>
      <c r="B5" s="84" t="s">
        <v>245</v>
      </c>
    </row>
    <row r="6" spans="1:2" ht="66" customHeight="1">
      <c r="A6" s="3">
        <v>4</v>
      </c>
      <c r="B6" s="84" t="s">
        <v>246</v>
      </c>
    </row>
    <row r="7" spans="1:2" ht="67.5" customHeight="1">
      <c r="A7" s="3">
        <v>5</v>
      </c>
      <c r="B7" s="84" t="s">
        <v>247</v>
      </c>
    </row>
    <row r="8" spans="1:2" ht="18.75" customHeight="1">
      <c r="A8" s="3">
        <v>6</v>
      </c>
      <c r="B8" s="4" t="s">
        <v>3</v>
      </c>
    </row>
    <row r="9" spans="1:2" ht="36" customHeight="1">
      <c r="A9" s="3">
        <v>7</v>
      </c>
      <c r="B9" s="84" t="s">
        <v>4</v>
      </c>
    </row>
    <row r="10" spans="1:2" ht="37.5" customHeight="1">
      <c r="A10" s="3">
        <v>8</v>
      </c>
      <c r="B10" s="84" t="s">
        <v>5</v>
      </c>
    </row>
    <row r="11" spans="1:2" ht="48.75" customHeight="1">
      <c r="A11" s="3">
        <v>9</v>
      </c>
      <c r="B11" s="84" t="s">
        <v>248</v>
      </c>
    </row>
    <row r="12" spans="1:2" ht="47.25" customHeight="1">
      <c r="A12" s="3">
        <v>10</v>
      </c>
      <c r="B12" s="84" t="s">
        <v>249</v>
      </c>
    </row>
    <row r="13" spans="1:2" ht="47.25" customHeight="1">
      <c r="A13" s="3">
        <v>11</v>
      </c>
      <c r="B13" s="84" t="s">
        <v>250</v>
      </c>
    </row>
    <row r="14" spans="1:2" ht="49.5" customHeight="1">
      <c r="A14" s="3">
        <v>12</v>
      </c>
      <c r="B14" s="84" t="s">
        <v>251</v>
      </c>
    </row>
    <row r="15" spans="1:2" ht="49.5" customHeight="1">
      <c r="A15" s="3">
        <v>13</v>
      </c>
      <c r="B15" s="85" t="s">
        <v>261</v>
      </c>
    </row>
    <row r="16" spans="1:2" ht="31.5" customHeight="1">
      <c r="A16" s="3">
        <v>14</v>
      </c>
      <c r="B16" s="84" t="s">
        <v>252</v>
      </c>
    </row>
    <row r="17" spans="1:2" ht="31.5" customHeight="1">
      <c r="A17" s="3">
        <v>15</v>
      </c>
      <c r="B17" s="84" t="s">
        <v>6</v>
      </c>
    </row>
    <row r="18" spans="1:2" ht="48" customHeight="1">
      <c r="A18" s="3">
        <v>16</v>
      </c>
      <c r="B18" s="84" t="s">
        <v>253</v>
      </c>
    </row>
    <row r="19" spans="1:2" ht="21.75" customHeight="1">
      <c r="A19" s="3">
        <v>17</v>
      </c>
      <c r="B19" s="4" t="s">
        <v>7</v>
      </c>
    </row>
    <row r="20" spans="1:2" ht="50.25" customHeight="1">
      <c r="A20" s="3">
        <v>18</v>
      </c>
      <c r="B20" s="84" t="s">
        <v>254</v>
      </c>
    </row>
    <row r="21" spans="1:2" ht="31.5" customHeight="1">
      <c r="A21" s="3">
        <v>19</v>
      </c>
      <c r="B21" s="84" t="s">
        <v>8</v>
      </c>
    </row>
    <row r="22" spans="1:2" ht="18.75" customHeight="1">
      <c r="A22" s="3">
        <v>20</v>
      </c>
      <c r="B22" s="84" t="s">
        <v>9</v>
      </c>
    </row>
    <row r="23" spans="1:2" ht="18.75" customHeight="1">
      <c r="A23" s="3">
        <v>21</v>
      </c>
      <c r="B23" s="84" t="s">
        <v>10</v>
      </c>
    </row>
    <row r="24" spans="1:2" ht="18.75" customHeight="1">
      <c r="A24" s="3">
        <v>22</v>
      </c>
      <c r="B24" s="84" t="s">
        <v>11</v>
      </c>
    </row>
    <row r="25" spans="1:2" ht="18.75" customHeight="1">
      <c r="A25" s="3">
        <v>23</v>
      </c>
      <c r="B25" s="84" t="s">
        <v>12</v>
      </c>
    </row>
    <row r="26" spans="1:2" ht="18.75" customHeight="1">
      <c r="A26" s="3">
        <v>24</v>
      </c>
      <c r="B26" s="84" t="s">
        <v>13</v>
      </c>
    </row>
    <row r="27" spans="1:2" ht="18.75" customHeight="1">
      <c r="A27" s="3">
        <v>25</v>
      </c>
      <c r="B27" s="84" t="s">
        <v>14</v>
      </c>
    </row>
    <row r="28" spans="1:2" ht="18.75" customHeight="1">
      <c r="A28" s="3">
        <v>26</v>
      </c>
      <c r="B28" s="84" t="s">
        <v>15</v>
      </c>
    </row>
    <row r="29" spans="1:2" ht="18" customHeight="1">
      <c r="A29" s="3">
        <v>27</v>
      </c>
      <c r="B29" s="84" t="s">
        <v>16</v>
      </c>
    </row>
    <row r="30" spans="1:2" ht="50.25" customHeight="1">
      <c r="A30" s="3">
        <v>28</v>
      </c>
      <c r="B30" s="84" t="s">
        <v>255</v>
      </c>
    </row>
    <row r="31" spans="1:2" ht="36.75" customHeight="1">
      <c r="A31" s="3">
        <v>29</v>
      </c>
      <c r="B31" s="84" t="s">
        <v>17</v>
      </c>
    </row>
    <row r="32" spans="1:2" ht="15.6">
      <c r="B32" s="4"/>
    </row>
  </sheetData>
  <printOptions horizontalCentered="1"/>
  <pageMargins left="0.70866141732283472" right="0.70866141732283472" top="0.74803149606299213" bottom="0.74803149606299213" header="0.31496062992125984" footer="0.31496062992125984"/>
  <pageSetup scale="75" orientation="landscape"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workbookViewId="0">
      <selection activeCell="G23" sqref="G23"/>
    </sheetView>
  </sheetViews>
  <sheetFormatPr baseColWidth="10" defaultColWidth="8.88671875" defaultRowHeight="15.6"/>
  <cols>
    <col min="1" max="1" width="43.6640625" style="53" customWidth="1"/>
    <col min="2" max="2" width="22.6640625" style="66" customWidth="1"/>
    <col min="3" max="3" width="18.6640625" style="66" customWidth="1"/>
    <col min="4" max="4" width="3.5546875" customWidth="1"/>
    <col min="257" max="257" width="43.6640625" customWidth="1"/>
    <col min="258" max="258" width="22.6640625" customWidth="1"/>
    <col min="259" max="259" width="18.6640625" customWidth="1"/>
    <col min="260" max="260" width="3.5546875" customWidth="1"/>
    <col min="513" max="513" width="43.6640625" customWidth="1"/>
    <col min="514" max="514" width="22.6640625" customWidth="1"/>
    <col min="515" max="515" width="18.6640625" customWidth="1"/>
    <col min="516" max="516" width="3.5546875" customWidth="1"/>
    <col min="769" max="769" width="43.6640625" customWidth="1"/>
    <col min="770" max="770" width="22.6640625" customWidth="1"/>
    <col min="771" max="771" width="18.6640625" customWidth="1"/>
    <col min="772" max="772" width="3.5546875" customWidth="1"/>
    <col min="1025" max="1025" width="43.6640625" customWidth="1"/>
    <col min="1026" max="1026" width="22.6640625" customWidth="1"/>
    <col min="1027" max="1027" width="18.6640625" customWidth="1"/>
    <col min="1028" max="1028" width="3.5546875" customWidth="1"/>
    <col min="1281" max="1281" width="43.6640625" customWidth="1"/>
    <col min="1282" max="1282" width="22.6640625" customWidth="1"/>
    <col min="1283" max="1283" width="18.6640625" customWidth="1"/>
    <col min="1284" max="1284" width="3.5546875" customWidth="1"/>
    <col min="1537" max="1537" width="43.6640625" customWidth="1"/>
    <col min="1538" max="1538" width="22.6640625" customWidth="1"/>
    <col min="1539" max="1539" width="18.6640625" customWidth="1"/>
    <col min="1540" max="1540" width="3.5546875" customWidth="1"/>
    <col min="1793" max="1793" width="43.6640625" customWidth="1"/>
    <col min="1794" max="1794" width="22.6640625" customWidth="1"/>
    <col min="1795" max="1795" width="18.6640625" customWidth="1"/>
    <col min="1796" max="1796" width="3.5546875" customWidth="1"/>
    <col min="2049" max="2049" width="43.6640625" customWidth="1"/>
    <col min="2050" max="2050" width="22.6640625" customWidth="1"/>
    <col min="2051" max="2051" width="18.6640625" customWidth="1"/>
    <col min="2052" max="2052" width="3.5546875" customWidth="1"/>
    <col min="2305" max="2305" width="43.6640625" customWidth="1"/>
    <col min="2306" max="2306" width="22.6640625" customWidth="1"/>
    <col min="2307" max="2307" width="18.6640625" customWidth="1"/>
    <col min="2308" max="2308" width="3.5546875" customWidth="1"/>
    <col min="2561" max="2561" width="43.6640625" customWidth="1"/>
    <col min="2562" max="2562" width="22.6640625" customWidth="1"/>
    <col min="2563" max="2563" width="18.6640625" customWidth="1"/>
    <col min="2564" max="2564" width="3.5546875" customWidth="1"/>
    <col min="2817" max="2817" width="43.6640625" customWidth="1"/>
    <col min="2818" max="2818" width="22.6640625" customWidth="1"/>
    <col min="2819" max="2819" width="18.6640625" customWidth="1"/>
    <col min="2820" max="2820" width="3.5546875" customWidth="1"/>
    <col min="3073" max="3073" width="43.6640625" customWidth="1"/>
    <col min="3074" max="3074" width="22.6640625" customWidth="1"/>
    <col min="3075" max="3075" width="18.6640625" customWidth="1"/>
    <col min="3076" max="3076" width="3.5546875" customWidth="1"/>
    <col min="3329" max="3329" width="43.6640625" customWidth="1"/>
    <col min="3330" max="3330" width="22.6640625" customWidth="1"/>
    <col min="3331" max="3331" width="18.6640625" customWidth="1"/>
    <col min="3332" max="3332" width="3.5546875" customWidth="1"/>
    <col min="3585" max="3585" width="43.6640625" customWidth="1"/>
    <col min="3586" max="3586" width="22.6640625" customWidth="1"/>
    <col min="3587" max="3587" width="18.6640625" customWidth="1"/>
    <col min="3588" max="3588" width="3.5546875" customWidth="1"/>
    <col min="3841" max="3841" width="43.6640625" customWidth="1"/>
    <col min="3842" max="3842" width="22.6640625" customWidth="1"/>
    <col min="3843" max="3843" width="18.6640625" customWidth="1"/>
    <col min="3844" max="3844" width="3.5546875" customWidth="1"/>
    <col min="4097" max="4097" width="43.6640625" customWidth="1"/>
    <col min="4098" max="4098" width="22.6640625" customWidth="1"/>
    <col min="4099" max="4099" width="18.6640625" customWidth="1"/>
    <col min="4100" max="4100" width="3.5546875" customWidth="1"/>
    <col min="4353" max="4353" width="43.6640625" customWidth="1"/>
    <col min="4354" max="4354" width="22.6640625" customWidth="1"/>
    <col min="4355" max="4355" width="18.6640625" customWidth="1"/>
    <col min="4356" max="4356" width="3.5546875" customWidth="1"/>
    <col min="4609" max="4609" width="43.6640625" customWidth="1"/>
    <col min="4610" max="4610" width="22.6640625" customWidth="1"/>
    <col min="4611" max="4611" width="18.6640625" customWidth="1"/>
    <col min="4612" max="4612" width="3.5546875" customWidth="1"/>
    <col min="4865" max="4865" width="43.6640625" customWidth="1"/>
    <col min="4866" max="4866" width="22.6640625" customWidth="1"/>
    <col min="4867" max="4867" width="18.6640625" customWidth="1"/>
    <col min="4868" max="4868" width="3.5546875" customWidth="1"/>
    <col min="5121" max="5121" width="43.6640625" customWidth="1"/>
    <col min="5122" max="5122" width="22.6640625" customWidth="1"/>
    <col min="5123" max="5123" width="18.6640625" customWidth="1"/>
    <col min="5124" max="5124" width="3.5546875" customWidth="1"/>
    <col min="5377" max="5377" width="43.6640625" customWidth="1"/>
    <col min="5378" max="5378" width="22.6640625" customWidth="1"/>
    <col min="5379" max="5379" width="18.6640625" customWidth="1"/>
    <col min="5380" max="5380" width="3.5546875" customWidth="1"/>
    <col min="5633" max="5633" width="43.6640625" customWidth="1"/>
    <col min="5634" max="5634" width="22.6640625" customWidth="1"/>
    <col min="5635" max="5635" width="18.6640625" customWidth="1"/>
    <col min="5636" max="5636" width="3.5546875" customWidth="1"/>
    <col min="5889" max="5889" width="43.6640625" customWidth="1"/>
    <col min="5890" max="5890" width="22.6640625" customWidth="1"/>
    <col min="5891" max="5891" width="18.6640625" customWidth="1"/>
    <col min="5892" max="5892" width="3.5546875" customWidth="1"/>
    <col min="6145" max="6145" width="43.6640625" customWidth="1"/>
    <col min="6146" max="6146" width="22.6640625" customWidth="1"/>
    <col min="6147" max="6147" width="18.6640625" customWidth="1"/>
    <col min="6148" max="6148" width="3.5546875" customWidth="1"/>
    <col min="6401" max="6401" width="43.6640625" customWidth="1"/>
    <col min="6402" max="6402" width="22.6640625" customWidth="1"/>
    <col min="6403" max="6403" width="18.6640625" customWidth="1"/>
    <col min="6404" max="6404" width="3.5546875" customWidth="1"/>
    <col min="6657" max="6657" width="43.6640625" customWidth="1"/>
    <col min="6658" max="6658" width="22.6640625" customWidth="1"/>
    <col min="6659" max="6659" width="18.6640625" customWidth="1"/>
    <col min="6660" max="6660" width="3.5546875" customWidth="1"/>
    <col min="6913" max="6913" width="43.6640625" customWidth="1"/>
    <col min="6914" max="6914" width="22.6640625" customWidth="1"/>
    <col min="6915" max="6915" width="18.6640625" customWidth="1"/>
    <col min="6916" max="6916" width="3.5546875" customWidth="1"/>
    <col min="7169" max="7169" width="43.6640625" customWidth="1"/>
    <col min="7170" max="7170" width="22.6640625" customWidth="1"/>
    <col min="7171" max="7171" width="18.6640625" customWidth="1"/>
    <col min="7172" max="7172" width="3.5546875" customWidth="1"/>
    <col min="7425" max="7425" width="43.6640625" customWidth="1"/>
    <col min="7426" max="7426" width="22.6640625" customWidth="1"/>
    <col min="7427" max="7427" width="18.6640625" customWidth="1"/>
    <col min="7428" max="7428" width="3.5546875" customWidth="1"/>
    <col min="7681" max="7681" width="43.6640625" customWidth="1"/>
    <col min="7682" max="7682" width="22.6640625" customWidth="1"/>
    <col min="7683" max="7683" width="18.6640625" customWidth="1"/>
    <col min="7684" max="7684" width="3.5546875" customWidth="1"/>
    <col min="7937" max="7937" width="43.6640625" customWidth="1"/>
    <col min="7938" max="7938" width="22.6640625" customWidth="1"/>
    <col min="7939" max="7939" width="18.6640625" customWidth="1"/>
    <col min="7940" max="7940" width="3.5546875" customWidth="1"/>
    <col min="8193" max="8193" width="43.6640625" customWidth="1"/>
    <col min="8194" max="8194" width="22.6640625" customWidth="1"/>
    <col min="8195" max="8195" width="18.6640625" customWidth="1"/>
    <col min="8196" max="8196" width="3.5546875" customWidth="1"/>
    <col min="8449" max="8449" width="43.6640625" customWidth="1"/>
    <col min="8450" max="8450" width="22.6640625" customWidth="1"/>
    <col min="8451" max="8451" width="18.6640625" customWidth="1"/>
    <col min="8452" max="8452" width="3.5546875" customWidth="1"/>
    <col min="8705" max="8705" width="43.6640625" customWidth="1"/>
    <col min="8706" max="8706" width="22.6640625" customWidth="1"/>
    <col min="8707" max="8707" width="18.6640625" customWidth="1"/>
    <col min="8708" max="8708" width="3.5546875" customWidth="1"/>
    <col min="8961" max="8961" width="43.6640625" customWidth="1"/>
    <col min="8962" max="8962" width="22.6640625" customWidth="1"/>
    <col min="8963" max="8963" width="18.6640625" customWidth="1"/>
    <col min="8964" max="8964" width="3.5546875" customWidth="1"/>
    <col min="9217" max="9217" width="43.6640625" customWidth="1"/>
    <col min="9218" max="9218" width="22.6640625" customWidth="1"/>
    <col min="9219" max="9219" width="18.6640625" customWidth="1"/>
    <col min="9220" max="9220" width="3.5546875" customWidth="1"/>
    <col min="9473" max="9473" width="43.6640625" customWidth="1"/>
    <col min="9474" max="9474" width="22.6640625" customWidth="1"/>
    <col min="9475" max="9475" width="18.6640625" customWidth="1"/>
    <col min="9476" max="9476" width="3.5546875" customWidth="1"/>
    <col min="9729" max="9729" width="43.6640625" customWidth="1"/>
    <col min="9730" max="9730" width="22.6640625" customWidth="1"/>
    <col min="9731" max="9731" width="18.6640625" customWidth="1"/>
    <col min="9732" max="9732" width="3.5546875" customWidth="1"/>
    <col min="9985" max="9985" width="43.6640625" customWidth="1"/>
    <col min="9986" max="9986" width="22.6640625" customWidth="1"/>
    <col min="9987" max="9987" width="18.6640625" customWidth="1"/>
    <col min="9988" max="9988" width="3.5546875" customWidth="1"/>
    <col min="10241" max="10241" width="43.6640625" customWidth="1"/>
    <col min="10242" max="10242" width="22.6640625" customWidth="1"/>
    <col min="10243" max="10243" width="18.6640625" customWidth="1"/>
    <col min="10244" max="10244" width="3.5546875" customWidth="1"/>
    <col min="10497" max="10497" width="43.6640625" customWidth="1"/>
    <col min="10498" max="10498" width="22.6640625" customWidth="1"/>
    <col min="10499" max="10499" width="18.6640625" customWidth="1"/>
    <col min="10500" max="10500" width="3.5546875" customWidth="1"/>
    <col min="10753" max="10753" width="43.6640625" customWidth="1"/>
    <col min="10754" max="10754" width="22.6640625" customWidth="1"/>
    <col min="10755" max="10755" width="18.6640625" customWidth="1"/>
    <col min="10756" max="10756" width="3.5546875" customWidth="1"/>
    <col min="11009" max="11009" width="43.6640625" customWidth="1"/>
    <col min="11010" max="11010" width="22.6640625" customWidth="1"/>
    <col min="11011" max="11011" width="18.6640625" customWidth="1"/>
    <col min="11012" max="11012" width="3.5546875" customWidth="1"/>
    <col min="11265" max="11265" width="43.6640625" customWidth="1"/>
    <col min="11266" max="11266" width="22.6640625" customWidth="1"/>
    <col min="11267" max="11267" width="18.6640625" customWidth="1"/>
    <col min="11268" max="11268" width="3.5546875" customWidth="1"/>
    <col min="11521" max="11521" width="43.6640625" customWidth="1"/>
    <col min="11522" max="11522" width="22.6640625" customWidth="1"/>
    <col min="11523" max="11523" width="18.6640625" customWidth="1"/>
    <col min="11524" max="11524" width="3.5546875" customWidth="1"/>
    <col min="11777" max="11777" width="43.6640625" customWidth="1"/>
    <col min="11778" max="11778" width="22.6640625" customWidth="1"/>
    <col min="11779" max="11779" width="18.6640625" customWidth="1"/>
    <col min="11780" max="11780" width="3.5546875" customWidth="1"/>
    <col min="12033" max="12033" width="43.6640625" customWidth="1"/>
    <col min="12034" max="12034" width="22.6640625" customWidth="1"/>
    <col min="12035" max="12035" width="18.6640625" customWidth="1"/>
    <col min="12036" max="12036" width="3.5546875" customWidth="1"/>
    <col min="12289" max="12289" width="43.6640625" customWidth="1"/>
    <col min="12290" max="12290" width="22.6640625" customWidth="1"/>
    <col min="12291" max="12291" width="18.6640625" customWidth="1"/>
    <col min="12292" max="12292" width="3.5546875" customWidth="1"/>
    <col min="12545" max="12545" width="43.6640625" customWidth="1"/>
    <col min="12546" max="12546" width="22.6640625" customWidth="1"/>
    <col min="12547" max="12547" width="18.6640625" customWidth="1"/>
    <col min="12548" max="12548" width="3.5546875" customWidth="1"/>
    <col min="12801" max="12801" width="43.6640625" customWidth="1"/>
    <col min="12802" max="12802" width="22.6640625" customWidth="1"/>
    <col min="12803" max="12803" width="18.6640625" customWidth="1"/>
    <col min="12804" max="12804" width="3.5546875" customWidth="1"/>
    <col min="13057" max="13057" width="43.6640625" customWidth="1"/>
    <col min="13058" max="13058" width="22.6640625" customWidth="1"/>
    <col min="13059" max="13059" width="18.6640625" customWidth="1"/>
    <col min="13060" max="13060" width="3.5546875" customWidth="1"/>
    <col min="13313" max="13313" width="43.6640625" customWidth="1"/>
    <col min="13314" max="13314" width="22.6640625" customWidth="1"/>
    <col min="13315" max="13315" width="18.6640625" customWidth="1"/>
    <col min="13316" max="13316" width="3.5546875" customWidth="1"/>
    <col min="13569" max="13569" width="43.6640625" customWidth="1"/>
    <col min="13570" max="13570" width="22.6640625" customWidth="1"/>
    <col min="13571" max="13571" width="18.6640625" customWidth="1"/>
    <col min="13572" max="13572" width="3.5546875" customWidth="1"/>
    <col min="13825" max="13825" width="43.6640625" customWidth="1"/>
    <col min="13826" max="13826" width="22.6640625" customWidth="1"/>
    <col min="13827" max="13827" width="18.6640625" customWidth="1"/>
    <col min="13828" max="13828" width="3.5546875" customWidth="1"/>
    <col min="14081" max="14081" width="43.6640625" customWidth="1"/>
    <col min="14082" max="14082" width="22.6640625" customWidth="1"/>
    <col min="14083" max="14083" width="18.6640625" customWidth="1"/>
    <col min="14084" max="14084" width="3.5546875" customWidth="1"/>
    <col min="14337" max="14337" width="43.6640625" customWidth="1"/>
    <col min="14338" max="14338" width="22.6640625" customWidth="1"/>
    <col min="14339" max="14339" width="18.6640625" customWidth="1"/>
    <col min="14340" max="14340" width="3.5546875" customWidth="1"/>
    <col min="14593" max="14593" width="43.6640625" customWidth="1"/>
    <col min="14594" max="14594" width="22.6640625" customWidth="1"/>
    <col min="14595" max="14595" width="18.6640625" customWidth="1"/>
    <col min="14596" max="14596" width="3.5546875" customWidth="1"/>
    <col min="14849" max="14849" width="43.6640625" customWidth="1"/>
    <col min="14850" max="14850" width="22.6640625" customWidth="1"/>
    <col min="14851" max="14851" width="18.6640625" customWidth="1"/>
    <col min="14852" max="14852" width="3.5546875" customWidth="1"/>
    <col min="15105" max="15105" width="43.6640625" customWidth="1"/>
    <col min="15106" max="15106" width="22.6640625" customWidth="1"/>
    <col min="15107" max="15107" width="18.6640625" customWidth="1"/>
    <col min="15108" max="15108" width="3.5546875" customWidth="1"/>
    <col min="15361" max="15361" width="43.6640625" customWidth="1"/>
    <col min="15362" max="15362" width="22.6640625" customWidth="1"/>
    <col min="15363" max="15363" width="18.6640625" customWidth="1"/>
    <col min="15364" max="15364" width="3.5546875" customWidth="1"/>
    <col min="15617" max="15617" width="43.6640625" customWidth="1"/>
    <col min="15618" max="15618" width="22.6640625" customWidth="1"/>
    <col min="15619" max="15619" width="18.6640625" customWidth="1"/>
    <col min="15620" max="15620" width="3.5546875" customWidth="1"/>
    <col min="15873" max="15873" width="43.6640625" customWidth="1"/>
    <col min="15874" max="15874" width="22.6640625" customWidth="1"/>
    <col min="15875" max="15875" width="18.6640625" customWidth="1"/>
    <col min="15876" max="15876" width="3.5546875" customWidth="1"/>
    <col min="16129" max="16129" width="43.6640625" customWidth="1"/>
    <col min="16130" max="16130" width="22.6640625" customWidth="1"/>
    <col min="16131" max="16131" width="18.6640625" customWidth="1"/>
    <col min="16132" max="16132" width="3.5546875" customWidth="1"/>
  </cols>
  <sheetData>
    <row r="1" spans="1:4" ht="16.95" customHeight="1">
      <c r="A1" s="53" t="s">
        <v>127</v>
      </c>
      <c r="B1" s="53"/>
      <c r="C1" s="65"/>
    </row>
    <row r="2" spans="1:4" ht="16.95" customHeight="1">
      <c r="A2" s="53" t="s">
        <v>128</v>
      </c>
      <c r="B2" s="53"/>
      <c r="C2" s="65"/>
    </row>
    <row r="3" spans="1:4" ht="10.5" customHeight="1">
      <c r="C3" s="67"/>
    </row>
    <row r="4" spans="1:4" ht="16.95" customHeight="1">
      <c r="A4" s="53" t="s">
        <v>260</v>
      </c>
    </row>
    <row r="5" spans="1:4" ht="11.25" customHeight="1" thickBot="1"/>
    <row r="6" spans="1:4" ht="13.5" customHeight="1">
      <c r="A6" s="60"/>
      <c r="B6" s="71"/>
      <c r="C6" s="71"/>
      <c r="D6" s="71"/>
    </row>
    <row r="7" spans="1:4" ht="15.9" customHeight="1">
      <c r="A7" s="54" t="s">
        <v>222</v>
      </c>
      <c r="B7" s="55" t="s">
        <v>231</v>
      </c>
      <c r="C7" s="55" t="s">
        <v>232</v>
      </c>
    </row>
    <row r="8" spans="1:4" ht="15.75" customHeight="1" thickBot="1">
      <c r="A8" s="59"/>
      <c r="B8" s="73"/>
      <c r="C8" s="73"/>
    </row>
    <row r="9" spans="1:4" ht="10.5" customHeight="1">
      <c r="A9" s="54"/>
      <c r="B9" s="74"/>
      <c r="C9" s="74"/>
      <c r="D9" s="71"/>
    </row>
    <row r="10" spans="1:4" ht="15" customHeight="1">
      <c r="A10" s="64" t="s">
        <v>190</v>
      </c>
      <c r="B10" s="77">
        <f>SUM(B12:B26)</f>
        <v>260</v>
      </c>
      <c r="C10" s="77">
        <f>SUM(C12:C26)</f>
        <v>34</v>
      </c>
    </row>
    <row r="11" spans="1:4" ht="15" customHeight="1">
      <c r="B11" s="77" t="str">
        <f>IF(A11&lt;&gt;0,C11+#REF!+#REF!,"")</f>
        <v/>
      </c>
      <c r="C11" s="77"/>
    </row>
    <row r="12" spans="1:4" ht="15" customHeight="1">
      <c r="A12" s="53" t="s">
        <v>233</v>
      </c>
      <c r="B12" s="61">
        <v>24</v>
      </c>
      <c r="C12" s="82">
        <v>1</v>
      </c>
    </row>
    <row r="13" spans="1:4" ht="15" customHeight="1">
      <c r="B13" s="61"/>
      <c r="C13" s="82"/>
    </row>
    <row r="14" spans="1:4" ht="15" customHeight="1">
      <c r="A14" s="53" t="s">
        <v>234</v>
      </c>
      <c r="B14" s="61">
        <v>47</v>
      </c>
      <c r="C14" s="82">
        <v>7</v>
      </c>
    </row>
    <row r="15" spans="1:4" ht="15" customHeight="1">
      <c r="B15" s="61"/>
      <c r="C15" s="82"/>
    </row>
    <row r="16" spans="1:4" ht="15" customHeight="1">
      <c r="A16" s="53" t="s">
        <v>235</v>
      </c>
      <c r="B16" s="61">
        <v>51</v>
      </c>
      <c r="C16" s="82">
        <v>8</v>
      </c>
    </row>
    <row r="17" spans="1:4" ht="15" customHeight="1">
      <c r="B17" s="61"/>
      <c r="C17" s="82"/>
    </row>
    <row r="18" spans="1:4" ht="15" customHeight="1">
      <c r="A18" s="53" t="s">
        <v>236</v>
      </c>
      <c r="B18" s="61">
        <v>37</v>
      </c>
      <c r="C18" s="82">
        <v>3</v>
      </c>
    </row>
    <row r="19" spans="1:4" ht="15" customHeight="1">
      <c r="B19" s="61"/>
      <c r="C19" s="82"/>
    </row>
    <row r="20" spans="1:4" ht="15" customHeight="1">
      <c r="A20" s="53" t="s">
        <v>237</v>
      </c>
      <c r="B20" s="61">
        <v>47</v>
      </c>
      <c r="C20" s="82">
        <v>3</v>
      </c>
    </row>
    <row r="21" spans="1:4" ht="15" customHeight="1">
      <c r="B21" s="61"/>
      <c r="C21" s="82"/>
    </row>
    <row r="22" spans="1:4" s="29" customFormat="1" ht="15" customHeight="1">
      <c r="A22" s="53" t="s">
        <v>238</v>
      </c>
      <c r="B22" s="61">
        <v>16</v>
      </c>
      <c r="C22" s="82">
        <v>3</v>
      </c>
      <c r="D22" s="49"/>
    </row>
    <row r="23" spans="1:4" s="29" customFormat="1" ht="15" customHeight="1">
      <c r="A23" s="53"/>
      <c r="B23" s="61"/>
      <c r="C23" s="82"/>
      <c r="D23" s="49"/>
    </row>
    <row r="24" spans="1:4" s="29" customFormat="1" ht="15" customHeight="1">
      <c r="A24" s="53" t="s">
        <v>195</v>
      </c>
      <c r="B24" s="61">
        <v>38</v>
      </c>
      <c r="C24" s="82">
        <v>5</v>
      </c>
      <c r="D24" s="49"/>
    </row>
    <row r="25" spans="1:4" s="29" customFormat="1" ht="15" customHeight="1">
      <c r="A25" s="53"/>
      <c r="B25" s="82"/>
      <c r="C25" s="82"/>
      <c r="D25" s="49"/>
    </row>
    <row r="26" spans="1:4" s="29" customFormat="1" ht="15" customHeight="1">
      <c r="A26" s="53" t="s">
        <v>239</v>
      </c>
      <c r="B26" s="82"/>
      <c r="C26" s="82">
        <v>4</v>
      </c>
      <c r="D26" s="49"/>
    </row>
    <row r="27" spans="1:4" ht="13.5" customHeight="1" thickBot="1">
      <c r="C27" s="77"/>
    </row>
    <row r="28" spans="1:4" ht="11.25" customHeight="1">
      <c r="A28" s="60"/>
      <c r="B28" s="71"/>
      <c r="C28" s="71"/>
      <c r="D28" s="71"/>
    </row>
    <row r="29" spans="1:4" s="27" customFormat="1" ht="15" customHeight="1">
      <c r="A29" s="83" t="s">
        <v>240</v>
      </c>
      <c r="B29" s="44"/>
      <c r="C29" s="44"/>
    </row>
    <row r="30" spans="1:4" s="27" customFormat="1" ht="18" customHeight="1">
      <c r="A30" s="83" t="s">
        <v>241</v>
      </c>
      <c r="B30" s="44"/>
      <c r="C30" s="44"/>
    </row>
    <row r="31" spans="1:4" ht="9" customHeight="1">
      <c r="A31" s="54"/>
      <c r="B31" s="74"/>
      <c r="C31" s="74"/>
    </row>
    <row r="32" spans="1:4">
      <c r="A32" s="53" t="s">
        <v>242</v>
      </c>
    </row>
    <row r="33" spans="1:3">
      <c r="A33" s="53" t="s">
        <v>193</v>
      </c>
    </row>
    <row r="35" spans="1:3">
      <c r="A35" s="64"/>
      <c r="B35" s="77"/>
      <c r="C35" s="77"/>
    </row>
    <row r="36" spans="1:3">
      <c r="B36" s="77"/>
      <c r="C36"/>
    </row>
    <row r="37" spans="1:3">
      <c r="B37" s="77"/>
      <c r="C37" s="82"/>
    </row>
    <row r="38" spans="1:3">
      <c r="B38" s="77"/>
      <c r="C38" s="82"/>
    </row>
    <row r="39" spans="1:3">
      <c r="B39" s="77"/>
      <c r="C39" s="82"/>
    </row>
    <row r="40" spans="1:3">
      <c r="B40" s="77"/>
      <c r="C40" s="82"/>
    </row>
    <row r="41" spans="1:3">
      <c r="B41" s="77"/>
      <c r="C41" s="82"/>
    </row>
    <row r="42" spans="1:3">
      <c r="B42" s="77"/>
      <c r="C42" s="82"/>
    </row>
    <row r="43" spans="1:3">
      <c r="B43" s="77"/>
      <c r="C43" s="82"/>
    </row>
    <row r="44" spans="1:3">
      <c r="B44" s="77"/>
      <c r="C44" s="82"/>
    </row>
    <row r="45" spans="1:3">
      <c r="B45" s="77"/>
      <c r="C45" s="82"/>
    </row>
    <row r="46" spans="1:3">
      <c r="B46" s="61"/>
      <c r="C46" s="82"/>
    </row>
    <row r="47" spans="1:3">
      <c r="B47" s="82"/>
      <c r="C47" s="82"/>
    </row>
    <row r="48" spans="1:3">
      <c r="B48" s="82"/>
      <c r="C48" s="82"/>
    </row>
    <row r="49" spans="2:3">
      <c r="B49" s="82"/>
      <c r="C49" s="82"/>
    </row>
    <row r="50" spans="2:3">
      <c r="B50" s="82"/>
      <c r="C50" s="82"/>
    </row>
  </sheetData>
  <pageMargins left="0.70866141732283472" right="0.70866141732283472" top="0.74803149606299213" bottom="0.74803149606299213" header="0.31496062992125984" footer="0.31496062992125984"/>
  <pageSetup scale="95"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M27"/>
  <sheetViews>
    <sheetView workbookViewId="0">
      <selection activeCell="J12" sqref="J12"/>
    </sheetView>
  </sheetViews>
  <sheetFormatPr baseColWidth="10" defaultRowHeight="14.4"/>
  <cols>
    <col min="6" max="6" width="18.6640625" customWidth="1"/>
    <col min="11" max="11" width="21.5546875" customWidth="1"/>
    <col min="262" max="262" width="18.6640625" customWidth="1"/>
    <col min="267" max="267" width="21.5546875" customWidth="1"/>
    <col min="518" max="518" width="18.6640625" customWidth="1"/>
    <col min="523" max="523" width="21.5546875" customWidth="1"/>
    <col min="774" max="774" width="18.6640625" customWidth="1"/>
    <col min="779" max="779" width="21.5546875" customWidth="1"/>
    <col min="1030" max="1030" width="18.6640625" customWidth="1"/>
    <col min="1035" max="1035" width="21.5546875" customWidth="1"/>
    <col min="1286" max="1286" width="18.6640625" customWidth="1"/>
    <col min="1291" max="1291" width="21.5546875" customWidth="1"/>
    <col min="1542" max="1542" width="18.6640625" customWidth="1"/>
    <col min="1547" max="1547" width="21.5546875" customWidth="1"/>
    <col min="1798" max="1798" width="18.6640625" customWidth="1"/>
    <col min="1803" max="1803" width="21.5546875" customWidth="1"/>
    <col min="2054" max="2054" width="18.6640625" customWidth="1"/>
    <col min="2059" max="2059" width="21.5546875" customWidth="1"/>
    <col min="2310" max="2310" width="18.6640625" customWidth="1"/>
    <col min="2315" max="2315" width="21.5546875" customWidth="1"/>
    <col min="2566" max="2566" width="18.6640625" customWidth="1"/>
    <col min="2571" max="2571" width="21.5546875" customWidth="1"/>
    <col min="2822" max="2822" width="18.6640625" customWidth="1"/>
    <col min="2827" max="2827" width="21.5546875" customWidth="1"/>
    <col min="3078" max="3078" width="18.6640625" customWidth="1"/>
    <col min="3083" max="3083" width="21.5546875" customWidth="1"/>
    <col min="3334" max="3334" width="18.6640625" customWidth="1"/>
    <col min="3339" max="3339" width="21.5546875" customWidth="1"/>
    <col min="3590" max="3590" width="18.6640625" customWidth="1"/>
    <col min="3595" max="3595" width="21.5546875" customWidth="1"/>
    <col min="3846" max="3846" width="18.6640625" customWidth="1"/>
    <col min="3851" max="3851" width="21.5546875" customWidth="1"/>
    <col min="4102" max="4102" width="18.6640625" customWidth="1"/>
    <col min="4107" max="4107" width="21.5546875" customWidth="1"/>
    <col min="4358" max="4358" width="18.6640625" customWidth="1"/>
    <col min="4363" max="4363" width="21.5546875" customWidth="1"/>
    <col min="4614" max="4614" width="18.6640625" customWidth="1"/>
    <col min="4619" max="4619" width="21.5546875" customWidth="1"/>
    <col min="4870" max="4870" width="18.6640625" customWidth="1"/>
    <col min="4875" max="4875" width="21.5546875" customWidth="1"/>
    <col min="5126" max="5126" width="18.6640625" customWidth="1"/>
    <col min="5131" max="5131" width="21.5546875" customWidth="1"/>
    <col min="5382" max="5382" width="18.6640625" customWidth="1"/>
    <col min="5387" max="5387" width="21.5546875" customWidth="1"/>
    <col min="5638" max="5638" width="18.6640625" customWidth="1"/>
    <col min="5643" max="5643" width="21.5546875" customWidth="1"/>
    <col min="5894" max="5894" width="18.6640625" customWidth="1"/>
    <col min="5899" max="5899" width="21.5546875" customWidth="1"/>
    <col min="6150" max="6150" width="18.6640625" customWidth="1"/>
    <col min="6155" max="6155" width="21.5546875" customWidth="1"/>
    <col min="6406" max="6406" width="18.6640625" customWidth="1"/>
    <col min="6411" max="6411" width="21.5546875" customWidth="1"/>
    <col min="6662" max="6662" width="18.6640625" customWidth="1"/>
    <col min="6667" max="6667" width="21.5546875" customWidth="1"/>
    <col min="6918" max="6918" width="18.6640625" customWidth="1"/>
    <col min="6923" max="6923" width="21.5546875" customWidth="1"/>
    <col min="7174" max="7174" width="18.6640625" customWidth="1"/>
    <col min="7179" max="7179" width="21.5546875" customWidth="1"/>
    <col min="7430" max="7430" width="18.6640625" customWidth="1"/>
    <col min="7435" max="7435" width="21.5546875" customWidth="1"/>
    <col min="7686" max="7686" width="18.6640625" customWidth="1"/>
    <col min="7691" max="7691" width="21.5546875" customWidth="1"/>
    <col min="7942" max="7942" width="18.6640625" customWidth="1"/>
    <col min="7947" max="7947" width="21.5546875" customWidth="1"/>
    <col min="8198" max="8198" width="18.6640625" customWidth="1"/>
    <col min="8203" max="8203" width="21.5546875" customWidth="1"/>
    <col min="8454" max="8454" width="18.6640625" customWidth="1"/>
    <col min="8459" max="8459" width="21.5546875" customWidth="1"/>
    <col min="8710" max="8710" width="18.6640625" customWidth="1"/>
    <col min="8715" max="8715" width="21.5546875" customWidth="1"/>
    <col min="8966" max="8966" width="18.6640625" customWidth="1"/>
    <col min="8971" max="8971" width="21.5546875" customWidth="1"/>
    <col min="9222" max="9222" width="18.6640625" customWidth="1"/>
    <col min="9227" max="9227" width="21.5546875" customWidth="1"/>
    <col min="9478" max="9478" width="18.6640625" customWidth="1"/>
    <col min="9483" max="9483" width="21.5546875" customWidth="1"/>
    <col min="9734" max="9734" width="18.6640625" customWidth="1"/>
    <col min="9739" max="9739" width="21.5546875" customWidth="1"/>
    <col min="9990" max="9990" width="18.6640625" customWidth="1"/>
    <col min="9995" max="9995" width="21.5546875" customWidth="1"/>
    <col min="10246" max="10246" width="18.6640625" customWidth="1"/>
    <col min="10251" max="10251" width="21.5546875" customWidth="1"/>
    <col min="10502" max="10502" width="18.6640625" customWidth="1"/>
    <col min="10507" max="10507" width="21.5546875" customWidth="1"/>
    <col min="10758" max="10758" width="18.6640625" customWidth="1"/>
    <col min="10763" max="10763" width="21.5546875" customWidth="1"/>
    <col min="11014" max="11014" width="18.6640625" customWidth="1"/>
    <col min="11019" max="11019" width="21.5546875" customWidth="1"/>
    <col min="11270" max="11270" width="18.6640625" customWidth="1"/>
    <col min="11275" max="11275" width="21.5546875" customWidth="1"/>
    <col min="11526" max="11526" width="18.6640625" customWidth="1"/>
    <col min="11531" max="11531" width="21.5546875" customWidth="1"/>
    <col min="11782" max="11782" width="18.6640625" customWidth="1"/>
    <col min="11787" max="11787" width="21.5546875" customWidth="1"/>
    <col min="12038" max="12038" width="18.6640625" customWidth="1"/>
    <col min="12043" max="12043" width="21.5546875" customWidth="1"/>
    <col min="12294" max="12294" width="18.6640625" customWidth="1"/>
    <col min="12299" max="12299" width="21.5546875" customWidth="1"/>
    <col min="12550" max="12550" width="18.6640625" customWidth="1"/>
    <col min="12555" max="12555" width="21.5546875" customWidth="1"/>
    <col min="12806" max="12806" width="18.6640625" customWidth="1"/>
    <col min="12811" max="12811" width="21.5546875" customWidth="1"/>
    <col min="13062" max="13062" width="18.6640625" customWidth="1"/>
    <col min="13067" max="13067" width="21.5546875" customWidth="1"/>
    <col min="13318" max="13318" width="18.6640625" customWidth="1"/>
    <col min="13323" max="13323" width="21.5546875" customWidth="1"/>
    <col min="13574" max="13574" width="18.6640625" customWidth="1"/>
    <col min="13579" max="13579" width="21.5546875" customWidth="1"/>
    <col min="13830" max="13830" width="18.6640625" customWidth="1"/>
    <col min="13835" max="13835" width="21.5546875" customWidth="1"/>
    <col min="14086" max="14086" width="18.6640625" customWidth="1"/>
    <col min="14091" max="14091" width="21.5546875" customWidth="1"/>
    <col min="14342" max="14342" width="18.6640625" customWidth="1"/>
    <col min="14347" max="14347" width="21.5546875" customWidth="1"/>
    <col min="14598" max="14598" width="18.6640625" customWidth="1"/>
    <col min="14603" max="14603" width="21.5546875" customWidth="1"/>
    <col min="14854" max="14854" width="18.6640625" customWidth="1"/>
    <col min="14859" max="14859" width="21.5546875" customWidth="1"/>
    <col min="15110" max="15110" width="18.6640625" customWidth="1"/>
    <col min="15115" max="15115" width="21.5546875" customWidth="1"/>
    <col min="15366" max="15366" width="18.6640625" customWidth="1"/>
    <col min="15371" max="15371" width="21.5546875" customWidth="1"/>
    <col min="15622" max="15622" width="18.6640625" customWidth="1"/>
    <col min="15627" max="15627" width="21.5546875" customWidth="1"/>
    <col min="15878" max="15878" width="18.6640625" customWidth="1"/>
    <col min="15883" max="15883" width="21.5546875" customWidth="1"/>
    <col min="16134" max="16134" width="18.6640625" customWidth="1"/>
    <col min="16139" max="16139" width="21.5546875" customWidth="1"/>
  </cols>
  <sheetData>
    <row r="1" spans="2:13" ht="15.6">
      <c r="C1" s="27" t="s">
        <v>243</v>
      </c>
      <c r="D1" s="27" t="s">
        <v>229</v>
      </c>
      <c r="H1" s="53"/>
      <c r="I1" s="61"/>
      <c r="J1" s="82"/>
    </row>
    <row r="2" spans="2:13" ht="15.6">
      <c r="B2" s="27" t="s">
        <v>244</v>
      </c>
      <c r="C2" s="11"/>
      <c r="D2" s="11">
        <v>4</v>
      </c>
      <c r="I2" s="61"/>
      <c r="J2" s="82"/>
      <c r="K2" s="53"/>
      <c r="L2" s="61"/>
      <c r="M2" s="82"/>
    </row>
    <row r="3" spans="2:13" ht="15.6">
      <c r="B3" s="27" t="s">
        <v>196</v>
      </c>
      <c r="C3" s="11">
        <v>16</v>
      </c>
      <c r="D3" s="11">
        <v>3</v>
      </c>
      <c r="I3" s="61"/>
      <c r="J3" s="82"/>
      <c r="K3" s="53"/>
      <c r="L3" s="61"/>
      <c r="M3" s="82"/>
    </row>
    <row r="4" spans="2:13" ht="15.6">
      <c r="B4" s="12" t="s">
        <v>199</v>
      </c>
      <c r="C4" s="11">
        <v>24</v>
      </c>
      <c r="D4" s="11">
        <v>1</v>
      </c>
      <c r="I4" s="61"/>
      <c r="J4" s="82"/>
      <c r="K4" s="53"/>
      <c r="L4" s="61"/>
      <c r="M4" s="82"/>
    </row>
    <row r="5" spans="2:13" ht="15.6">
      <c r="B5" s="12" t="s">
        <v>200</v>
      </c>
      <c r="C5" s="11">
        <v>37</v>
      </c>
      <c r="D5" s="11">
        <v>3</v>
      </c>
      <c r="F5" s="12"/>
      <c r="G5" s="69"/>
      <c r="H5" s="30"/>
      <c r="I5" s="61"/>
      <c r="J5" s="82"/>
      <c r="K5" s="53"/>
      <c r="L5" s="61"/>
      <c r="M5" s="82"/>
    </row>
    <row r="6" spans="2:13" ht="15.6">
      <c r="B6" s="27" t="s">
        <v>192</v>
      </c>
      <c r="C6" s="11">
        <v>38</v>
      </c>
      <c r="D6" s="11">
        <v>5</v>
      </c>
      <c r="F6" s="12"/>
      <c r="I6" s="61"/>
      <c r="J6" s="82"/>
      <c r="K6" s="53"/>
      <c r="L6" s="61"/>
      <c r="M6" s="82"/>
    </row>
    <row r="7" spans="2:13" ht="15.6">
      <c r="B7" s="12" t="s">
        <v>197</v>
      </c>
      <c r="C7" s="11">
        <v>47</v>
      </c>
      <c r="D7" s="11">
        <v>7</v>
      </c>
      <c r="I7" s="61"/>
      <c r="J7" s="82"/>
      <c r="K7" s="53"/>
      <c r="L7" s="61"/>
      <c r="M7" s="82"/>
    </row>
    <row r="8" spans="2:13" ht="15.6">
      <c r="B8" s="12" t="s">
        <v>201</v>
      </c>
      <c r="C8" s="11">
        <v>47</v>
      </c>
      <c r="D8" s="11">
        <v>3</v>
      </c>
      <c r="I8" s="82"/>
      <c r="J8" s="82"/>
      <c r="K8" s="53"/>
      <c r="L8" s="61"/>
      <c r="M8" s="82"/>
    </row>
    <row r="9" spans="2:13" ht="15.6">
      <c r="B9" s="12" t="s">
        <v>198</v>
      </c>
      <c r="C9" s="11">
        <v>51</v>
      </c>
      <c r="D9" s="11">
        <v>8</v>
      </c>
      <c r="K9" s="53"/>
      <c r="L9" s="61"/>
      <c r="M9" s="82"/>
    </row>
    <row r="10" spans="2:13" ht="15.6">
      <c r="B10" s="12"/>
      <c r="C10" s="11"/>
      <c r="D10" s="11"/>
      <c r="K10" s="53"/>
      <c r="L10" s="61"/>
      <c r="M10" s="82"/>
    </row>
    <row r="11" spans="2:13" ht="15.6">
      <c r="K11" s="53"/>
      <c r="L11" s="61"/>
      <c r="M11" s="82"/>
    </row>
    <row r="12" spans="2:13" ht="15.6">
      <c r="K12" s="53"/>
      <c r="L12" s="61"/>
      <c r="M12" s="82"/>
    </row>
    <row r="13" spans="2:13" ht="15.6">
      <c r="K13" s="53"/>
      <c r="L13" s="61"/>
      <c r="M13" s="82"/>
    </row>
    <row r="14" spans="2:13" ht="15.6">
      <c r="K14" s="53"/>
      <c r="L14" s="61"/>
      <c r="M14" s="82"/>
    </row>
    <row r="15" spans="2:13" ht="15.6">
      <c r="K15" s="53"/>
      <c r="L15" s="82"/>
      <c r="M15" s="82"/>
    </row>
    <row r="16" spans="2:13" ht="15.6">
      <c r="K16" s="53"/>
      <c r="L16" s="82"/>
      <c r="M16" s="82"/>
    </row>
    <row r="20" spans="1:3">
      <c r="A20" s="11"/>
      <c r="B20" s="11"/>
      <c r="C20" s="11"/>
    </row>
    <row r="21" spans="1:3">
      <c r="A21" s="11"/>
      <c r="B21" s="11"/>
      <c r="C21" s="11"/>
    </row>
    <row r="22" spans="1:3">
      <c r="A22" s="11"/>
      <c r="B22" s="11"/>
      <c r="C22" s="11"/>
    </row>
    <row r="23" spans="1:3">
      <c r="A23" s="11"/>
      <c r="B23" s="11"/>
      <c r="C23" s="11"/>
    </row>
    <row r="24" spans="1:3">
      <c r="A24" s="11"/>
      <c r="B24" s="11"/>
      <c r="C24" s="11"/>
    </row>
    <row r="25" spans="1:3">
      <c r="A25" s="11"/>
      <c r="B25" s="11"/>
      <c r="C25" s="11"/>
    </row>
    <row r="26" spans="1:3">
      <c r="A26" s="11"/>
      <c r="B26" s="11"/>
      <c r="C26" s="11"/>
    </row>
    <row r="27" spans="1:3">
      <c r="A27" s="11"/>
      <c r="B27" s="11"/>
      <c r="C27" s="1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C56"/>
  <sheetViews>
    <sheetView topLeftCell="A4" workbookViewId="0">
      <selection activeCell="C62" sqref="C62"/>
    </sheetView>
  </sheetViews>
  <sheetFormatPr baseColWidth="10" defaultColWidth="11.44140625" defaultRowHeight="15.6"/>
  <cols>
    <col min="1" max="1" width="11.6640625" style="4" customWidth="1"/>
    <col min="2" max="2" width="4.109375" style="4" customWidth="1"/>
    <col min="3" max="3" width="68" style="4" customWidth="1"/>
    <col min="4" max="16384" width="11.44140625" style="4"/>
  </cols>
  <sheetData>
    <row r="1" spans="1:3">
      <c r="A1" s="5" t="s">
        <v>18</v>
      </c>
    </row>
    <row r="2" spans="1:3">
      <c r="A2" s="5"/>
    </row>
    <row r="3" spans="1:3">
      <c r="A3" s="4" t="s">
        <v>19</v>
      </c>
      <c r="C3" s="4" t="s">
        <v>20</v>
      </c>
    </row>
    <row r="4" spans="1:3">
      <c r="A4" s="4" t="s">
        <v>21</v>
      </c>
      <c r="C4" s="4" t="s">
        <v>22</v>
      </c>
    </row>
    <row r="5" spans="1:3">
      <c r="A5" s="6" t="s">
        <v>23</v>
      </c>
      <c r="C5" s="4" t="s">
        <v>24</v>
      </c>
    </row>
    <row r="6" spans="1:3">
      <c r="A6" s="6" t="s">
        <v>25</v>
      </c>
      <c r="C6" s="4" t="s">
        <v>26</v>
      </c>
    </row>
    <row r="7" spans="1:3">
      <c r="A7" s="6" t="s">
        <v>27</v>
      </c>
      <c r="C7" s="4" t="s">
        <v>28</v>
      </c>
    </row>
    <row r="8" spans="1:3">
      <c r="A8" s="6" t="s">
        <v>29</v>
      </c>
      <c r="C8" s="4" t="s">
        <v>30</v>
      </c>
    </row>
    <row r="9" spans="1:3">
      <c r="A9" s="6" t="s">
        <v>31</v>
      </c>
      <c r="C9" s="4" t="s">
        <v>32</v>
      </c>
    </row>
    <row r="10" spans="1:3">
      <c r="A10" s="6" t="s">
        <v>33</v>
      </c>
      <c r="C10" s="4" t="s">
        <v>34</v>
      </c>
    </row>
    <row r="11" spans="1:3">
      <c r="A11" s="6" t="s">
        <v>35</v>
      </c>
      <c r="C11" s="4" t="s">
        <v>36</v>
      </c>
    </row>
    <row r="12" spans="1:3">
      <c r="A12" s="6" t="s">
        <v>37</v>
      </c>
      <c r="C12" s="4" t="s">
        <v>38</v>
      </c>
    </row>
    <row r="13" spans="1:3">
      <c r="A13" s="6" t="s">
        <v>39</v>
      </c>
      <c r="C13" s="4" t="s">
        <v>40</v>
      </c>
    </row>
    <row r="14" spans="1:3">
      <c r="A14" s="6" t="s">
        <v>41</v>
      </c>
      <c r="C14" s="4" t="s">
        <v>42</v>
      </c>
    </row>
    <row r="15" spans="1:3">
      <c r="A15" s="6" t="s">
        <v>43</v>
      </c>
      <c r="C15" s="4" t="s">
        <v>44</v>
      </c>
    </row>
    <row r="16" spans="1:3">
      <c r="A16" s="6" t="s">
        <v>45</v>
      </c>
      <c r="C16" s="4" t="s">
        <v>46</v>
      </c>
    </row>
    <row r="17" spans="1:3">
      <c r="A17" s="6" t="s">
        <v>47</v>
      </c>
      <c r="C17" s="4" t="s">
        <v>48</v>
      </c>
    </row>
    <row r="18" spans="1:3">
      <c r="A18" s="6" t="s">
        <v>49</v>
      </c>
      <c r="C18" s="4" t="s">
        <v>50</v>
      </c>
    </row>
    <row r="19" spans="1:3">
      <c r="A19" s="6" t="s">
        <v>51</v>
      </c>
      <c r="C19" s="4" t="s">
        <v>52</v>
      </c>
    </row>
    <row r="20" spans="1:3">
      <c r="A20" s="6" t="s">
        <v>53</v>
      </c>
      <c r="C20" s="4" t="s">
        <v>54</v>
      </c>
    </row>
    <row r="21" spans="1:3">
      <c r="A21" s="6" t="s">
        <v>55</v>
      </c>
      <c r="C21" s="4" t="s">
        <v>56</v>
      </c>
    </row>
    <row r="22" spans="1:3">
      <c r="A22" s="6" t="s">
        <v>57</v>
      </c>
      <c r="C22" s="4" t="s">
        <v>58</v>
      </c>
    </row>
    <row r="23" spans="1:3">
      <c r="A23" s="6" t="s">
        <v>59</v>
      </c>
      <c r="C23" s="4" t="s">
        <v>60</v>
      </c>
    </row>
    <row r="24" spans="1:3">
      <c r="A24" s="6" t="s">
        <v>61</v>
      </c>
      <c r="C24" s="4" t="s">
        <v>62</v>
      </c>
    </row>
    <row r="25" spans="1:3">
      <c r="A25" s="6" t="s">
        <v>63</v>
      </c>
      <c r="C25" s="4" t="s">
        <v>64</v>
      </c>
    </row>
    <row r="26" spans="1:3">
      <c r="A26" s="6" t="s">
        <v>65</v>
      </c>
      <c r="C26" s="4" t="s">
        <v>66</v>
      </c>
    </row>
    <row r="27" spans="1:3">
      <c r="A27" s="6" t="s">
        <v>67</v>
      </c>
      <c r="C27" s="4" t="s">
        <v>68</v>
      </c>
    </row>
    <row r="28" spans="1:3">
      <c r="A28" s="6" t="s">
        <v>69</v>
      </c>
      <c r="C28" s="4" t="s">
        <v>70</v>
      </c>
    </row>
    <row r="29" spans="1:3">
      <c r="A29" s="6" t="s">
        <v>71</v>
      </c>
      <c r="C29" s="4" t="s">
        <v>72</v>
      </c>
    </row>
    <row r="30" spans="1:3">
      <c r="A30" s="6" t="s">
        <v>73</v>
      </c>
      <c r="C30" s="4" t="s">
        <v>74</v>
      </c>
    </row>
    <row r="31" spans="1:3">
      <c r="A31" s="6" t="s">
        <v>75</v>
      </c>
      <c r="C31" s="4" t="s">
        <v>76</v>
      </c>
    </row>
    <row r="32" spans="1:3">
      <c r="A32" s="6" t="s">
        <v>77</v>
      </c>
      <c r="C32" s="4" t="s">
        <v>78</v>
      </c>
    </row>
    <row r="33" spans="1:3">
      <c r="A33" s="4" t="s">
        <v>79</v>
      </c>
      <c r="C33" s="4" t="s">
        <v>80</v>
      </c>
    </row>
    <row r="34" spans="1:3">
      <c r="A34" s="4" t="s">
        <v>81</v>
      </c>
      <c r="C34" s="4" t="s">
        <v>82</v>
      </c>
    </row>
    <row r="35" spans="1:3">
      <c r="A35" s="4" t="s">
        <v>83</v>
      </c>
      <c r="C35" s="4" t="s">
        <v>84</v>
      </c>
    </row>
    <row r="36" spans="1:3">
      <c r="A36" s="6" t="s">
        <v>85</v>
      </c>
      <c r="C36" s="4" t="s">
        <v>86</v>
      </c>
    </row>
    <row r="37" spans="1:3">
      <c r="A37" s="6" t="s">
        <v>87</v>
      </c>
      <c r="C37" s="4" t="s">
        <v>88</v>
      </c>
    </row>
    <row r="38" spans="1:3">
      <c r="A38" s="6" t="s">
        <v>89</v>
      </c>
      <c r="C38" s="4" t="s">
        <v>90</v>
      </c>
    </row>
    <row r="39" spans="1:3">
      <c r="A39" s="6" t="s">
        <v>91</v>
      </c>
      <c r="C39" s="4" t="s">
        <v>92</v>
      </c>
    </row>
    <row r="40" spans="1:3">
      <c r="A40" s="6" t="s">
        <v>93</v>
      </c>
      <c r="C40" s="4" t="s">
        <v>94</v>
      </c>
    </row>
    <row r="41" spans="1:3">
      <c r="A41" s="6" t="s">
        <v>95</v>
      </c>
      <c r="C41" s="4" t="s">
        <v>96</v>
      </c>
    </row>
    <row r="42" spans="1:3">
      <c r="A42" s="6" t="s">
        <v>97</v>
      </c>
      <c r="C42" s="4" t="s">
        <v>98</v>
      </c>
    </row>
    <row r="43" spans="1:3">
      <c r="A43" s="6" t="s">
        <v>99</v>
      </c>
      <c r="C43" s="4" t="s">
        <v>100</v>
      </c>
    </row>
    <row r="44" spans="1:3">
      <c r="A44" s="6" t="s">
        <v>101</v>
      </c>
      <c r="C44" s="4" t="s">
        <v>102</v>
      </c>
    </row>
    <row r="45" spans="1:3">
      <c r="A45" s="6" t="s">
        <v>103</v>
      </c>
      <c r="C45" s="4" t="s">
        <v>104</v>
      </c>
    </row>
    <row r="46" spans="1:3">
      <c r="A46" s="6" t="s">
        <v>105</v>
      </c>
      <c r="C46" s="4" t="s">
        <v>106</v>
      </c>
    </row>
    <row r="47" spans="1:3">
      <c r="A47" s="6" t="s">
        <v>107</v>
      </c>
      <c r="C47" s="4" t="s">
        <v>108</v>
      </c>
    </row>
    <row r="48" spans="1:3">
      <c r="A48" s="4" t="s">
        <v>109</v>
      </c>
      <c r="C48" s="4" t="s">
        <v>110</v>
      </c>
    </row>
    <row r="49" spans="1:3">
      <c r="A49" s="4" t="s">
        <v>111</v>
      </c>
      <c r="C49" s="4" t="s">
        <v>112</v>
      </c>
    </row>
    <row r="50" spans="1:3">
      <c r="A50" s="4" t="s">
        <v>113</v>
      </c>
      <c r="C50" s="4" t="s">
        <v>114</v>
      </c>
    </row>
    <row r="51" spans="1:3">
      <c r="A51" s="4" t="s">
        <v>115</v>
      </c>
      <c r="C51" s="4" t="s">
        <v>116</v>
      </c>
    </row>
    <row r="52" spans="1:3">
      <c r="A52" s="4" t="s">
        <v>117</v>
      </c>
      <c r="C52" s="4" t="s">
        <v>118</v>
      </c>
    </row>
    <row r="53" spans="1:3">
      <c r="A53" s="4" t="s">
        <v>119</v>
      </c>
      <c r="C53" s="4" t="s">
        <v>120</v>
      </c>
    </row>
    <row r="54" spans="1:3">
      <c r="A54" s="4" t="s">
        <v>121</v>
      </c>
      <c r="C54" s="4" t="s">
        <v>122</v>
      </c>
    </row>
    <row r="55" spans="1:3">
      <c r="A55" s="4" t="s">
        <v>123</v>
      </c>
      <c r="C55" s="4" t="s">
        <v>124</v>
      </c>
    </row>
    <row r="56" spans="1:3">
      <c r="A56" s="4" t="s">
        <v>256</v>
      </c>
      <c r="C56" s="4" t="s">
        <v>125</v>
      </c>
    </row>
  </sheetData>
  <pageMargins left="0.7" right="0.7" top="0.75" bottom="0.7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8"/>
  <sheetViews>
    <sheetView tabSelected="1" workbookViewId="0">
      <selection activeCell="A6" sqref="A6"/>
    </sheetView>
  </sheetViews>
  <sheetFormatPr baseColWidth="10" defaultRowHeight="14.4"/>
  <cols>
    <col min="1" max="1" width="13.44140625" customWidth="1"/>
  </cols>
  <sheetData>
    <row r="1" spans="1:10" ht="15.6">
      <c r="A1" s="5" t="s">
        <v>126</v>
      </c>
    </row>
    <row r="2" spans="1:10" ht="15.6">
      <c r="A2" s="7" t="s">
        <v>203</v>
      </c>
    </row>
    <row r="3" spans="1:10">
      <c r="A3" s="8"/>
    </row>
    <row r="4" spans="1:10" ht="15.6">
      <c r="A4" s="7" t="s">
        <v>194</v>
      </c>
    </row>
    <row r="5" spans="1:10">
      <c r="A5" s="8"/>
    </row>
    <row r="6" spans="1:10" ht="15.6">
      <c r="A6" s="91" t="s">
        <v>204</v>
      </c>
      <c r="B6" s="89" t="s">
        <v>212</v>
      </c>
      <c r="C6" s="89"/>
      <c r="D6" s="89"/>
      <c r="E6" s="89"/>
      <c r="F6" s="89"/>
      <c r="G6" s="89"/>
      <c r="H6" s="89"/>
      <c r="I6" s="89"/>
      <c r="J6" s="89"/>
    </row>
    <row r="7" spans="1:10" ht="15.6">
      <c r="A7" s="9"/>
      <c r="B7" s="10"/>
    </row>
    <row r="8" spans="1:10" ht="15.6">
      <c r="A8" s="63"/>
    </row>
  </sheetData>
  <mergeCells count="1">
    <mergeCell ref="B6:J6"/>
  </mergeCells>
  <hyperlinks>
    <hyperlink ref="A6" location="'CUADRO AD1'!A1" display="Cuadro AD1"/>
  </hyperlinks>
  <pageMargins left="0.70866141732283472" right="0.70866141732283472" top="0.74803149606299213" bottom="0.74803149606299213" header="0.31496062992125984" footer="0.31496062992125984"/>
  <pageSetup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workbookViewId="0">
      <selection activeCell="A42" sqref="A42"/>
    </sheetView>
  </sheetViews>
  <sheetFormatPr baseColWidth="10" defaultColWidth="8.88671875" defaultRowHeight="13.2"/>
  <cols>
    <col min="1" max="1" width="37" style="34" customWidth="1"/>
    <col min="2" max="2" width="2.44140625" style="31" customWidth="1"/>
    <col min="3" max="3" width="9.6640625" style="35" customWidth="1"/>
    <col min="4" max="4" width="8.6640625" style="34" customWidth="1"/>
    <col min="5" max="5" width="2.5546875" style="34" customWidth="1"/>
    <col min="6" max="6" width="9.6640625" style="35" customWidth="1"/>
    <col min="7" max="7" width="8.6640625" style="35" customWidth="1"/>
    <col min="8" max="8" width="2.6640625" style="35" customWidth="1"/>
    <col min="9" max="9" width="9.6640625" style="35" customWidth="1"/>
    <col min="10" max="10" width="8.6640625" style="35" customWidth="1"/>
    <col min="11" max="11" width="2.88671875" style="35" customWidth="1"/>
    <col min="12" max="12" width="9.44140625" style="35" customWidth="1"/>
    <col min="13" max="13" width="9.6640625" style="35" customWidth="1"/>
    <col min="14" max="14" width="3.6640625" style="39" customWidth="1"/>
    <col min="15" max="256" width="8.88671875" style="31"/>
    <col min="257" max="257" width="30.88671875" style="31" customWidth="1"/>
    <col min="258" max="258" width="2.44140625" style="31" customWidth="1"/>
    <col min="259" max="259" width="9.6640625" style="31" customWidth="1"/>
    <col min="260" max="260" width="8.6640625" style="31" customWidth="1"/>
    <col min="261" max="261" width="2.5546875" style="31" customWidth="1"/>
    <col min="262" max="262" width="9.6640625" style="31" customWidth="1"/>
    <col min="263" max="263" width="8.6640625" style="31" customWidth="1"/>
    <col min="264" max="264" width="2.6640625" style="31" customWidth="1"/>
    <col min="265" max="265" width="9.6640625" style="31" customWidth="1"/>
    <col min="266" max="266" width="8.6640625" style="31" customWidth="1"/>
    <col min="267" max="267" width="2.88671875" style="31" customWidth="1"/>
    <col min="268" max="268" width="9.44140625" style="31" customWidth="1"/>
    <col min="269" max="269" width="9.6640625" style="31" customWidth="1"/>
    <col min="270" max="270" width="3.6640625" style="31" customWidth="1"/>
    <col min="271" max="512" width="8.88671875" style="31"/>
    <col min="513" max="513" width="30.88671875" style="31" customWidth="1"/>
    <col min="514" max="514" width="2.44140625" style="31" customWidth="1"/>
    <col min="515" max="515" width="9.6640625" style="31" customWidth="1"/>
    <col min="516" max="516" width="8.6640625" style="31" customWidth="1"/>
    <col min="517" max="517" width="2.5546875" style="31" customWidth="1"/>
    <col min="518" max="518" width="9.6640625" style="31" customWidth="1"/>
    <col min="519" max="519" width="8.6640625" style="31" customWidth="1"/>
    <col min="520" max="520" width="2.6640625" style="31" customWidth="1"/>
    <col min="521" max="521" width="9.6640625" style="31" customWidth="1"/>
    <col min="522" max="522" width="8.6640625" style="31" customWidth="1"/>
    <col min="523" max="523" width="2.88671875" style="31" customWidth="1"/>
    <col min="524" max="524" width="9.44140625" style="31" customWidth="1"/>
    <col min="525" max="525" width="9.6640625" style="31" customWidth="1"/>
    <col min="526" max="526" width="3.6640625" style="31" customWidth="1"/>
    <col min="527" max="768" width="8.88671875" style="31"/>
    <col min="769" max="769" width="30.88671875" style="31" customWidth="1"/>
    <col min="770" max="770" width="2.44140625" style="31" customWidth="1"/>
    <col min="771" max="771" width="9.6640625" style="31" customWidth="1"/>
    <col min="772" max="772" width="8.6640625" style="31" customWidth="1"/>
    <col min="773" max="773" width="2.5546875" style="31" customWidth="1"/>
    <col min="774" max="774" width="9.6640625" style="31" customWidth="1"/>
    <col min="775" max="775" width="8.6640625" style="31" customWidth="1"/>
    <col min="776" max="776" width="2.6640625" style="31" customWidth="1"/>
    <col min="777" max="777" width="9.6640625" style="31" customWidth="1"/>
    <col min="778" max="778" width="8.6640625" style="31" customWidth="1"/>
    <col min="779" max="779" width="2.88671875" style="31" customWidth="1"/>
    <col min="780" max="780" width="9.44140625" style="31" customWidth="1"/>
    <col min="781" max="781" width="9.6640625" style="31" customWidth="1"/>
    <col min="782" max="782" width="3.6640625" style="31" customWidth="1"/>
    <col min="783" max="1024" width="8.88671875" style="31"/>
    <col min="1025" max="1025" width="30.88671875" style="31" customWidth="1"/>
    <col min="1026" max="1026" width="2.44140625" style="31" customWidth="1"/>
    <col min="1027" max="1027" width="9.6640625" style="31" customWidth="1"/>
    <col min="1028" max="1028" width="8.6640625" style="31" customWidth="1"/>
    <col min="1029" max="1029" width="2.5546875" style="31" customWidth="1"/>
    <col min="1030" max="1030" width="9.6640625" style="31" customWidth="1"/>
    <col min="1031" max="1031" width="8.6640625" style="31" customWidth="1"/>
    <col min="1032" max="1032" width="2.6640625" style="31" customWidth="1"/>
    <col min="1033" max="1033" width="9.6640625" style="31" customWidth="1"/>
    <col min="1034" max="1034" width="8.6640625" style="31" customWidth="1"/>
    <col min="1035" max="1035" width="2.88671875" style="31" customWidth="1"/>
    <col min="1036" max="1036" width="9.44140625" style="31" customWidth="1"/>
    <col min="1037" max="1037" width="9.6640625" style="31" customWidth="1"/>
    <col min="1038" max="1038" width="3.6640625" style="31" customWidth="1"/>
    <col min="1039" max="1280" width="8.88671875" style="31"/>
    <col min="1281" max="1281" width="30.88671875" style="31" customWidth="1"/>
    <col min="1282" max="1282" width="2.44140625" style="31" customWidth="1"/>
    <col min="1283" max="1283" width="9.6640625" style="31" customWidth="1"/>
    <col min="1284" max="1284" width="8.6640625" style="31" customWidth="1"/>
    <col min="1285" max="1285" width="2.5546875" style="31" customWidth="1"/>
    <col min="1286" max="1286" width="9.6640625" style="31" customWidth="1"/>
    <col min="1287" max="1287" width="8.6640625" style="31" customWidth="1"/>
    <col min="1288" max="1288" width="2.6640625" style="31" customWidth="1"/>
    <col min="1289" max="1289" width="9.6640625" style="31" customWidth="1"/>
    <col min="1290" max="1290" width="8.6640625" style="31" customWidth="1"/>
    <col min="1291" max="1291" width="2.88671875" style="31" customWidth="1"/>
    <col min="1292" max="1292" width="9.44140625" style="31" customWidth="1"/>
    <col min="1293" max="1293" width="9.6640625" style="31" customWidth="1"/>
    <col min="1294" max="1294" width="3.6640625" style="31" customWidth="1"/>
    <col min="1295" max="1536" width="8.88671875" style="31"/>
    <col min="1537" max="1537" width="30.88671875" style="31" customWidth="1"/>
    <col min="1538" max="1538" width="2.44140625" style="31" customWidth="1"/>
    <col min="1539" max="1539" width="9.6640625" style="31" customWidth="1"/>
    <col min="1540" max="1540" width="8.6640625" style="31" customWidth="1"/>
    <col min="1541" max="1541" width="2.5546875" style="31" customWidth="1"/>
    <col min="1542" max="1542" width="9.6640625" style="31" customWidth="1"/>
    <col min="1543" max="1543" width="8.6640625" style="31" customWidth="1"/>
    <col min="1544" max="1544" width="2.6640625" style="31" customWidth="1"/>
    <col min="1545" max="1545" width="9.6640625" style="31" customWidth="1"/>
    <col min="1546" max="1546" width="8.6640625" style="31" customWidth="1"/>
    <col min="1547" max="1547" width="2.88671875" style="31" customWidth="1"/>
    <col min="1548" max="1548" width="9.44140625" style="31" customWidth="1"/>
    <col min="1549" max="1549" width="9.6640625" style="31" customWidth="1"/>
    <col min="1550" max="1550" width="3.6640625" style="31" customWidth="1"/>
    <col min="1551" max="1792" width="8.88671875" style="31"/>
    <col min="1793" max="1793" width="30.88671875" style="31" customWidth="1"/>
    <col min="1794" max="1794" width="2.44140625" style="31" customWidth="1"/>
    <col min="1795" max="1795" width="9.6640625" style="31" customWidth="1"/>
    <col min="1796" max="1796" width="8.6640625" style="31" customWidth="1"/>
    <col min="1797" max="1797" width="2.5546875" style="31" customWidth="1"/>
    <col min="1798" max="1798" width="9.6640625" style="31" customWidth="1"/>
    <col min="1799" max="1799" width="8.6640625" style="31" customWidth="1"/>
    <col min="1800" max="1800" width="2.6640625" style="31" customWidth="1"/>
    <col min="1801" max="1801" width="9.6640625" style="31" customWidth="1"/>
    <col min="1802" max="1802" width="8.6640625" style="31" customWidth="1"/>
    <col min="1803" max="1803" width="2.88671875" style="31" customWidth="1"/>
    <col min="1804" max="1804" width="9.44140625" style="31" customWidth="1"/>
    <col min="1805" max="1805" width="9.6640625" style="31" customWidth="1"/>
    <col min="1806" max="1806" width="3.6640625" style="31" customWidth="1"/>
    <col min="1807" max="2048" width="8.88671875" style="31"/>
    <col min="2049" max="2049" width="30.88671875" style="31" customWidth="1"/>
    <col min="2050" max="2050" width="2.44140625" style="31" customWidth="1"/>
    <col min="2051" max="2051" width="9.6640625" style="31" customWidth="1"/>
    <col min="2052" max="2052" width="8.6640625" style="31" customWidth="1"/>
    <col min="2053" max="2053" width="2.5546875" style="31" customWidth="1"/>
    <col min="2054" max="2054" width="9.6640625" style="31" customWidth="1"/>
    <col min="2055" max="2055" width="8.6640625" style="31" customWidth="1"/>
    <col min="2056" max="2056" width="2.6640625" style="31" customWidth="1"/>
    <col min="2057" max="2057" width="9.6640625" style="31" customWidth="1"/>
    <col min="2058" max="2058" width="8.6640625" style="31" customWidth="1"/>
    <col min="2059" max="2059" width="2.88671875" style="31" customWidth="1"/>
    <col min="2060" max="2060" width="9.44140625" style="31" customWidth="1"/>
    <col min="2061" max="2061" width="9.6640625" style="31" customWidth="1"/>
    <col min="2062" max="2062" width="3.6640625" style="31" customWidth="1"/>
    <col min="2063" max="2304" width="8.88671875" style="31"/>
    <col min="2305" max="2305" width="30.88671875" style="31" customWidth="1"/>
    <col min="2306" max="2306" width="2.44140625" style="31" customWidth="1"/>
    <col min="2307" max="2307" width="9.6640625" style="31" customWidth="1"/>
    <col min="2308" max="2308" width="8.6640625" style="31" customWidth="1"/>
    <col min="2309" max="2309" width="2.5546875" style="31" customWidth="1"/>
    <col min="2310" max="2310" width="9.6640625" style="31" customWidth="1"/>
    <col min="2311" max="2311" width="8.6640625" style="31" customWidth="1"/>
    <col min="2312" max="2312" width="2.6640625" style="31" customWidth="1"/>
    <col min="2313" max="2313" width="9.6640625" style="31" customWidth="1"/>
    <col min="2314" max="2314" width="8.6640625" style="31" customWidth="1"/>
    <col min="2315" max="2315" width="2.88671875" style="31" customWidth="1"/>
    <col min="2316" max="2316" width="9.44140625" style="31" customWidth="1"/>
    <col min="2317" max="2317" width="9.6640625" style="31" customWidth="1"/>
    <col min="2318" max="2318" width="3.6640625" style="31" customWidth="1"/>
    <col min="2319" max="2560" width="8.88671875" style="31"/>
    <col min="2561" max="2561" width="30.88671875" style="31" customWidth="1"/>
    <col min="2562" max="2562" width="2.44140625" style="31" customWidth="1"/>
    <col min="2563" max="2563" width="9.6640625" style="31" customWidth="1"/>
    <col min="2564" max="2564" width="8.6640625" style="31" customWidth="1"/>
    <col min="2565" max="2565" width="2.5546875" style="31" customWidth="1"/>
    <col min="2566" max="2566" width="9.6640625" style="31" customWidth="1"/>
    <col min="2567" max="2567" width="8.6640625" style="31" customWidth="1"/>
    <col min="2568" max="2568" width="2.6640625" style="31" customWidth="1"/>
    <col min="2569" max="2569" width="9.6640625" style="31" customWidth="1"/>
    <col min="2570" max="2570" width="8.6640625" style="31" customWidth="1"/>
    <col min="2571" max="2571" width="2.88671875" style="31" customWidth="1"/>
    <col min="2572" max="2572" width="9.44140625" style="31" customWidth="1"/>
    <col min="2573" max="2573" width="9.6640625" style="31" customWidth="1"/>
    <col min="2574" max="2574" width="3.6640625" style="31" customWidth="1"/>
    <col min="2575" max="2816" width="8.88671875" style="31"/>
    <col min="2817" max="2817" width="30.88671875" style="31" customWidth="1"/>
    <col min="2818" max="2818" width="2.44140625" style="31" customWidth="1"/>
    <col min="2819" max="2819" width="9.6640625" style="31" customWidth="1"/>
    <col min="2820" max="2820" width="8.6640625" style="31" customWidth="1"/>
    <col min="2821" max="2821" width="2.5546875" style="31" customWidth="1"/>
    <col min="2822" max="2822" width="9.6640625" style="31" customWidth="1"/>
    <col min="2823" max="2823" width="8.6640625" style="31" customWidth="1"/>
    <col min="2824" max="2824" width="2.6640625" style="31" customWidth="1"/>
    <col min="2825" max="2825" width="9.6640625" style="31" customWidth="1"/>
    <col min="2826" max="2826" width="8.6640625" style="31" customWidth="1"/>
    <col min="2827" max="2827" width="2.88671875" style="31" customWidth="1"/>
    <col min="2828" max="2828" width="9.44140625" style="31" customWidth="1"/>
    <col min="2829" max="2829" width="9.6640625" style="31" customWidth="1"/>
    <col min="2830" max="2830" width="3.6640625" style="31" customWidth="1"/>
    <col min="2831" max="3072" width="8.88671875" style="31"/>
    <col min="3073" max="3073" width="30.88671875" style="31" customWidth="1"/>
    <col min="3074" max="3074" width="2.44140625" style="31" customWidth="1"/>
    <col min="3075" max="3075" width="9.6640625" style="31" customWidth="1"/>
    <col min="3076" max="3076" width="8.6640625" style="31" customWidth="1"/>
    <col min="3077" max="3077" width="2.5546875" style="31" customWidth="1"/>
    <col min="3078" max="3078" width="9.6640625" style="31" customWidth="1"/>
    <col min="3079" max="3079" width="8.6640625" style="31" customWidth="1"/>
    <col min="3080" max="3080" width="2.6640625" style="31" customWidth="1"/>
    <col min="3081" max="3081" width="9.6640625" style="31" customWidth="1"/>
    <col min="3082" max="3082" width="8.6640625" style="31" customWidth="1"/>
    <col min="3083" max="3083" width="2.88671875" style="31" customWidth="1"/>
    <col min="3084" max="3084" width="9.44140625" style="31" customWidth="1"/>
    <col min="3085" max="3085" width="9.6640625" style="31" customWidth="1"/>
    <col min="3086" max="3086" width="3.6640625" style="31" customWidth="1"/>
    <col min="3087" max="3328" width="8.88671875" style="31"/>
    <col min="3329" max="3329" width="30.88671875" style="31" customWidth="1"/>
    <col min="3330" max="3330" width="2.44140625" style="31" customWidth="1"/>
    <col min="3331" max="3331" width="9.6640625" style="31" customWidth="1"/>
    <col min="3332" max="3332" width="8.6640625" style="31" customWidth="1"/>
    <col min="3333" max="3333" width="2.5546875" style="31" customWidth="1"/>
    <col min="3334" max="3334" width="9.6640625" style="31" customWidth="1"/>
    <col min="3335" max="3335" width="8.6640625" style="31" customWidth="1"/>
    <col min="3336" max="3336" width="2.6640625" style="31" customWidth="1"/>
    <col min="3337" max="3337" width="9.6640625" style="31" customWidth="1"/>
    <col min="3338" max="3338" width="8.6640625" style="31" customWidth="1"/>
    <col min="3339" max="3339" width="2.88671875" style="31" customWidth="1"/>
    <col min="3340" max="3340" width="9.44140625" style="31" customWidth="1"/>
    <col min="3341" max="3341" width="9.6640625" style="31" customWidth="1"/>
    <col min="3342" max="3342" width="3.6640625" style="31" customWidth="1"/>
    <col min="3343" max="3584" width="8.88671875" style="31"/>
    <col min="3585" max="3585" width="30.88671875" style="31" customWidth="1"/>
    <col min="3586" max="3586" width="2.44140625" style="31" customWidth="1"/>
    <col min="3587" max="3587" width="9.6640625" style="31" customWidth="1"/>
    <col min="3588" max="3588" width="8.6640625" style="31" customWidth="1"/>
    <col min="3589" max="3589" width="2.5546875" style="31" customWidth="1"/>
    <col min="3590" max="3590" width="9.6640625" style="31" customWidth="1"/>
    <col min="3591" max="3591" width="8.6640625" style="31" customWidth="1"/>
    <col min="3592" max="3592" width="2.6640625" style="31" customWidth="1"/>
    <col min="3593" max="3593" width="9.6640625" style="31" customWidth="1"/>
    <col min="3594" max="3594" width="8.6640625" style="31" customWidth="1"/>
    <col min="3595" max="3595" width="2.88671875" style="31" customWidth="1"/>
    <col min="3596" max="3596" width="9.44140625" style="31" customWidth="1"/>
    <col min="3597" max="3597" width="9.6640625" style="31" customWidth="1"/>
    <col min="3598" max="3598" width="3.6640625" style="31" customWidth="1"/>
    <col min="3599" max="3840" width="8.88671875" style="31"/>
    <col min="3841" max="3841" width="30.88671875" style="31" customWidth="1"/>
    <col min="3842" max="3842" width="2.44140625" style="31" customWidth="1"/>
    <col min="3843" max="3843" width="9.6640625" style="31" customWidth="1"/>
    <col min="3844" max="3844" width="8.6640625" style="31" customWidth="1"/>
    <col min="3845" max="3845" width="2.5546875" style="31" customWidth="1"/>
    <col min="3846" max="3846" width="9.6640625" style="31" customWidth="1"/>
    <col min="3847" max="3847" width="8.6640625" style="31" customWidth="1"/>
    <col min="3848" max="3848" width="2.6640625" style="31" customWidth="1"/>
    <col min="3849" max="3849" width="9.6640625" style="31" customWidth="1"/>
    <col min="3850" max="3850" width="8.6640625" style="31" customWidth="1"/>
    <col min="3851" max="3851" width="2.88671875" style="31" customWidth="1"/>
    <col min="3852" max="3852" width="9.44140625" style="31" customWidth="1"/>
    <col min="3853" max="3853" width="9.6640625" style="31" customWidth="1"/>
    <col min="3854" max="3854" width="3.6640625" style="31" customWidth="1"/>
    <col min="3855" max="4096" width="8.88671875" style="31"/>
    <col min="4097" max="4097" width="30.88671875" style="31" customWidth="1"/>
    <col min="4098" max="4098" width="2.44140625" style="31" customWidth="1"/>
    <col min="4099" max="4099" width="9.6640625" style="31" customWidth="1"/>
    <col min="4100" max="4100" width="8.6640625" style="31" customWidth="1"/>
    <col min="4101" max="4101" width="2.5546875" style="31" customWidth="1"/>
    <col min="4102" max="4102" width="9.6640625" style="31" customWidth="1"/>
    <col min="4103" max="4103" width="8.6640625" style="31" customWidth="1"/>
    <col min="4104" max="4104" width="2.6640625" style="31" customWidth="1"/>
    <col min="4105" max="4105" width="9.6640625" style="31" customWidth="1"/>
    <col min="4106" max="4106" width="8.6640625" style="31" customWidth="1"/>
    <col min="4107" max="4107" width="2.88671875" style="31" customWidth="1"/>
    <col min="4108" max="4108" width="9.44140625" style="31" customWidth="1"/>
    <col min="4109" max="4109" width="9.6640625" style="31" customWidth="1"/>
    <col min="4110" max="4110" width="3.6640625" style="31" customWidth="1"/>
    <col min="4111" max="4352" width="8.88671875" style="31"/>
    <col min="4353" max="4353" width="30.88671875" style="31" customWidth="1"/>
    <col min="4354" max="4354" width="2.44140625" style="31" customWidth="1"/>
    <col min="4355" max="4355" width="9.6640625" style="31" customWidth="1"/>
    <col min="4356" max="4356" width="8.6640625" style="31" customWidth="1"/>
    <col min="4357" max="4357" width="2.5546875" style="31" customWidth="1"/>
    <col min="4358" max="4358" width="9.6640625" style="31" customWidth="1"/>
    <col min="4359" max="4359" width="8.6640625" style="31" customWidth="1"/>
    <col min="4360" max="4360" width="2.6640625" style="31" customWidth="1"/>
    <col min="4361" max="4361" width="9.6640625" style="31" customWidth="1"/>
    <col min="4362" max="4362" width="8.6640625" style="31" customWidth="1"/>
    <col min="4363" max="4363" width="2.88671875" style="31" customWidth="1"/>
    <col min="4364" max="4364" width="9.44140625" style="31" customWidth="1"/>
    <col min="4365" max="4365" width="9.6640625" style="31" customWidth="1"/>
    <col min="4366" max="4366" width="3.6640625" style="31" customWidth="1"/>
    <col min="4367" max="4608" width="8.88671875" style="31"/>
    <col min="4609" max="4609" width="30.88671875" style="31" customWidth="1"/>
    <col min="4610" max="4610" width="2.44140625" style="31" customWidth="1"/>
    <col min="4611" max="4611" width="9.6640625" style="31" customWidth="1"/>
    <col min="4612" max="4612" width="8.6640625" style="31" customWidth="1"/>
    <col min="4613" max="4613" width="2.5546875" style="31" customWidth="1"/>
    <col min="4614" max="4614" width="9.6640625" style="31" customWidth="1"/>
    <col min="4615" max="4615" width="8.6640625" style="31" customWidth="1"/>
    <col min="4616" max="4616" width="2.6640625" style="31" customWidth="1"/>
    <col min="4617" max="4617" width="9.6640625" style="31" customWidth="1"/>
    <col min="4618" max="4618" width="8.6640625" style="31" customWidth="1"/>
    <col min="4619" max="4619" width="2.88671875" style="31" customWidth="1"/>
    <col min="4620" max="4620" width="9.44140625" style="31" customWidth="1"/>
    <col min="4621" max="4621" width="9.6640625" style="31" customWidth="1"/>
    <col min="4622" max="4622" width="3.6640625" style="31" customWidth="1"/>
    <col min="4623" max="4864" width="8.88671875" style="31"/>
    <col min="4865" max="4865" width="30.88671875" style="31" customWidth="1"/>
    <col min="4866" max="4866" width="2.44140625" style="31" customWidth="1"/>
    <col min="4867" max="4867" width="9.6640625" style="31" customWidth="1"/>
    <col min="4868" max="4868" width="8.6640625" style="31" customWidth="1"/>
    <col min="4869" max="4869" width="2.5546875" style="31" customWidth="1"/>
    <col min="4870" max="4870" width="9.6640625" style="31" customWidth="1"/>
    <col min="4871" max="4871" width="8.6640625" style="31" customWidth="1"/>
    <col min="4872" max="4872" width="2.6640625" style="31" customWidth="1"/>
    <col min="4873" max="4873" width="9.6640625" style="31" customWidth="1"/>
    <col min="4874" max="4874" width="8.6640625" style="31" customWidth="1"/>
    <col min="4875" max="4875" width="2.88671875" style="31" customWidth="1"/>
    <col min="4876" max="4876" width="9.44140625" style="31" customWidth="1"/>
    <col min="4877" max="4877" width="9.6640625" style="31" customWidth="1"/>
    <col min="4878" max="4878" width="3.6640625" style="31" customWidth="1"/>
    <col min="4879" max="5120" width="8.88671875" style="31"/>
    <col min="5121" max="5121" width="30.88671875" style="31" customWidth="1"/>
    <col min="5122" max="5122" width="2.44140625" style="31" customWidth="1"/>
    <col min="5123" max="5123" width="9.6640625" style="31" customWidth="1"/>
    <col min="5124" max="5124" width="8.6640625" style="31" customWidth="1"/>
    <col min="5125" max="5125" width="2.5546875" style="31" customWidth="1"/>
    <col min="5126" max="5126" width="9.6640625" style="31" customWidth="1"/>
    <col min="5127" max="5127" width="8.6640625" style="31" customWidth="1"/>
    <col min="5128" max="5128" width="2.6640625" style="31" customWidth="1"/>
    <col min="5129" max="5129" width="9.6640625" style="31" customWidth="1"/>
    <col min="5130" max="5130" width="8.6640625" style="31" customWidth="1"/>
    <col min="5131" max="5131" width="2.88671875" style="31" customWidth="1"/>
    <col min="5132" max="5132" width="9.44140625" style="31" customWidth="1"/>
    <col min="5133" max="5133" width="9.6640625" style="31" customWidth="1"/>
    <col min="5134" max="5134" width="3.6640625" style="31" customWidth="1"/>
    <col min="5135" max="5376" width="8.88671875" style="31"/>
    <col min="5377" max="5377" width="30.88671875" style="31" customWidth="1"/>
    <col min="5378" max="5378" width="2.44140625" style="31" customWidth="1"/>
    <col min="5379" max="5379" width="9.6640625" style="31" customWidth="1"/>
    <col min="5380" max="5380" width="8.6640625" style="31" customWidth="1"/>
    <col min="5381" max="5381" width="2.5546875" style="31" customWidth="1"/>
    <col min="5382" max="5382" width="9.6640625" style="31" customWidth="1"/>
    <col min="5383" max="5383" width="8.6640625" style="31" customWidth="1"/>
    <col min="5384" max="5384" width="2.6640625" style="31" customWidth="1"/>
    <col min="5385" max="5385" width="9.6640625" style="31" customWidth="1"/>
    <col min="5386" max="5386" width="8.6640625" style="31" customWidth="1"/>
    <col min="5387" max="5387" width="2.88671875" style="31" customWidth="1"/>
    <col min="5388" max="5388" width="9.44140625" style="31" customWidth="1"/>
    <col min="5389" max="5389" width="9.6640625" style="31" customWidth="1"/>
    <col min="5390" max="5390" width="3.6640625" style="31" customWidth="1"/>
    <col min="5391" max="5632" width="8.88671875" style="31"/>
    <col min="5633" max="5633" width="30.88671875" style="31" customWidth="1"/>
    <col min="5634" max="5634" width="2.44140625" style="31" customWidth="1"/>
    <col min="5635" max="5635" width="9.6640625" style="31" customWidth="1"/>
    <col min="5636" max="5636" width="8.6640625" style="31" customWidth="1"/>
    <col min="5637" max="5637" width="2.5546875" style="31" customWidth="1"/>
    <col min="5638" max="5638" width="9.6640625" style="31" customWidth="1"/>
    <col min="5639" max="5639" width="8.6640625" style="31" customWidth="1"/>
    <col min="5640" max="5640" width="2.6640625" style="31" customWidth="1"/>
    <col min="5641" max="5641" width="9.6640625" style="31" customWidth="1"/>
    <col min="5642" max="5642" width="8.6640625" style="31" customWidth="1"/>
    <col min="5643" max="5643" width="2.88671875" style="31" customWidth="1"/>
    <col min="5644" max="5644" width="9.44140625" style="31" customWidth="1"/>
    <col min="5645" max="5645" width="9.6640625" style="31" customWidth="1"/>
    <col min="5646" max="5646" width="3.6640625" style="31" customWidth="1"/>
    <col min="5647" max="5888" width="8.88671875" style="31"/>
    <col min="5889" max="5889" width="30.88671875" style="31" customWidth="1"/>
    <col min="5890" max="5890" width="2.44140625" style="31" customWidth="1"/>
    <col min="5891" max="5891" width="9.6640625" style="31" customWidth="1"/>
    <col min="5892" max="5892" width="8.6640625" style="31" customWidth="1"/>
    <col min="5893" max="5893" width="2.5546875" style="31" customWidth="1"/>
    <col min="5894" max="5894" width="9.6640625" style="31" customWidth="1"/>
    <col min="5895" max="5895" width="8.6640625" style="31" customWidth="1"/>
    <col min="5896" max="5896" width="2.6640625" style="31" customWidth="1"/>
    <col min="5897" max="5897" width="9.6640625" style="31" customWidth="1"/>
    <col min="5898" max="5898" width="8.6640625" style="31" customWidth="1"/>
    <col min="5899" max="5899" width="2.88671875" style="31" customWidth="1"/>
    <col min="5900" max="5900" width="9.44140625" style="31" customWidth="1"/>
    <col min="5901" max="5901" width="9.6640625" style="31" customWidth="1"/>
    <col min="5902" max="5902" width="3.6640625" style="31" customWidth="1"/>
    <col min="5903" max="6144" width="8.88671875" style="31"/>
    <col min="6145" max="6145" width="30.88671875" style="31" customWidth="1"/>
    <col min="6146" max="6146" width="2.44140625" style="31" customWidth="1"/>
    <col min="6147" max="6147" width="9.6640625" style="31" customWidth="1"/>
    <col min="6148" max="6148" width="8.6640625" style="31" customWidth="1"/>
    <col min="6149" max="6149" width="2.5546875" style="31" customWidth="1"/>
    <col min="6150" max="6150" width="9.6640625" style="31" customWidth="1"/>
    <col min="6151" max="6151" width="8.6640625" style="31" customWidth="1"/>
    <col min="6152" max="6152" width="2.6640625" style="31" customWidth="1"/>
    <col min="6153" max="6153" width="9.6640625" style="31" customWidth="1"/>
    <col min="6154" max="6154" width="8.6640625" style="31" customWidth="1"/>
    <col min="6155" max="6155" width="2.88671875" style="31" customWidth="1"/>
    <col min="6156" max="6156" width="9.44140625" style="31" customWidth="1"/>
    <col min="6157" max="6157" width="9.6640625" style="31" customWidth="1"/>
    <col min="6158" max="6158" width="3.6640625" style="31" customWidth="1"/>
    <col min="6159" max="6400" width="8.88671875" style="31"/>
    <col min="6401" max="6401" width="30.88671875" style="31" customWidth="1"/>
    <col min="6402" max="6402" width="2.44140625" style="31" customWidth="1"/>
    <col min="6403" max="6403" width="9.6640625" style="31" customWidth="1"/>
    <col min="6404" max="6404" width="8.6640625" style="31" customWidth="1"/>
    <col min="6405" max="6405" width="2.5546875" style="31" customWidth="1"/>
    <col min="6406" max="6406" width="9.6640625" style="31" customWidth="1"/>
    <col min="6407" max="6407" width="8.6640625" style="31" customWidth="1"/>
    <col min="6408" max="6408" width="2.6640625" style="31" customWidth="1"/>
    <col min="6409" max="6409" width="9.6640625" style="31" customWidth="1"/>
    <col min="6410" max="6410" width="8.6640625" style="31" customWidth="1"/>
    <col min="6411" max="6411" width="2.88671875" style="31" customWidth="1"/>
    <col min="6412" max="6412" width="9.44140625" style="31" customWidth="1"/>
    <col min="6413" max="6413" width="9.6640625" style="31" customWidth="1"/>
    <col min="6414" max="6414" width="3.6640625" style="31" customWidth="1"/>
    <col min="6415" max="6656" width="8.88671875" style="31"/>
    <col min="6657" max="6657" width="30.88671875" style="31" customWidth="1"/>
    <col min="6658" max="6658" width="2.44140625" style="31" customWidth="1"/>
    <col min="6659" max="6659" width="9.6640625" style="31" customWidth="1"/>
    <col min="6660" max="6660" width="8.6640625" style="31" customWidth="1"/>
    <col min="6661" max="6661" width="2.5546875" style="31" customWidth="1"/>
    <col min="6662" max="6662" width="9.6640625" style="31" customWidth="1"/>
    <col min="6663" max="6663" width="8.6640625" style="31" customWidth="1"/>
    <col min="6664" max="6664" width="2.6640625" style="31" customWidth="1"/>
    <col min="6665" max="6665" width="9.6640625" style="31" customWidth="1"/>
    <col min="6666" max="6666" width="8.6640625" style="31" customWidth="1"/>
    <col min="6667" max="6667" width="2.88671875" style="31" customWidth="1"/>
    <col min="6668" max="6668" width="9.44140625" style="31" customWidth="1"/>
    <col min="6669" max="6669" width="9.6640625" style="31" customWidth="1"/>
    <col min="6670" max="6670" width="3.6640625" style="31" customWidth="1"/>
    <col min="6671" max="6912" width="8.88671875" style="31"/>
    <col min="6913" max="6913" width="30.88671875" style="31" customWidth="1"/>
    <col min="6914" max="6914" width="2.44140625" style="31" customWidth="1"/>
    <col min="6915" max="6915" width="9.6640625" style="31" customWidth="1"/>
    <col min="6916" max="6916" width="8.6640625" style="31" customWidth="1"/>
    <col min="6917" max="6917" width="2.5546875" style="31" customWidth="1"/>
    <col min="6918" max="6918" width="9.6640625" style="31" customWidth="1"/>
    <col min="6919" max="6919" width="8.6640625" style="31" customWidth="1"/>
    <col min="6920" max="6920" width="2.6640625" style="31" customWidth="1"/>
    <col min="6921" max="6921" width="9.6640625" style="31" customWidth="1"/>
    <col min="6922" max="6922" width="8.6640625" style="31" customWidth="1"/>
    <col min="6923" max="6923" width="2.88671875" style="31" customWidth="1"/>
    <col min="6924" max="6924" width="9.44140625" style="31" customWidth="1"/>
    <col min="6925" max="6925" width="9.6640625" style="31" customWidth="1"/>
    <col min="6926" max="6926" width="3.6640625" style="31" customWidth="1"/>
    <col min="6927" max="7168" width="8.88671875" style="31"/>
    <col min="7169" max="7169" width="30.88671875" style="31" customWidth="1"/>
    <col min="7170" max="7170" width="2.44140625" style="31" customWidth="1"/>
    <col min="7171" max="7171" width="9.6640625" style="31" customWidth="1"/>
    <col min="7172" max="7172" width="8.6640625" style="31" customWidth="1"/>
    <col min="7173" max="7173" width="2.5546875" style="31" customWidth="1"/>
    <col min="7174" max="7174" width="9.6640625" style="31" customWidth="1"/>
    <col min="7175" max="7175" width="8.6640625" style="31" customWidth="1"/>
    <col min="7176" max="7176" width="2.6640625" style="31" customWidth="1"/>
    <col min="7177" max="7177" width="9.6640625" style="31" customWidth="1"/>
    <col min="7178" max="7178" width="8.6640625" style="31" customWidth="1"/>
    <col min="7179" max="7179" width="2.88671875" style="31" customWidth="1"/>
    <col min="7180" max="7180" width="9.44140625" style="31" customWidth="1"/>
    <col min="7181" max="7181" width="9.6640625" style="31" customWidth="1"/>
    <col min="7182" max="7182" width="3.6640625" style="31" customWidth="1"/>
    <col min="7183" max="7424" width="8.88671875" style="31"/>
    <col min="7425" max="7425" width="30.88671875" style="31" customWidth="1"/>
    <col min="7426" max="7426" width="2.44140625" style="31" customWidth="1"/>
    <col min="7427" max="7427" width="9.6640625" style="31" customWidth="1"/>
    <col min="7428" max="7428" width="8.6640625" style="31" customWidth="1"/>
    <col min="7429" max="7429" width="2.5546875" style="31" customWidth="1"/>
    <col min="7430" max="7430" width="9.6640625" style="31" customWidth="1"/>
    <col min="7431" max="7431" width="8.6640625" style="31" customWidth="1"/>
    <col min="7432" max="7432" width="2.6640625" style="31" customWidth="1"/>
    <col min="7433" max="7433" width="9.6640625" style="31" customWidth="1"/>
    <col min="7434" max="7434" width="8.6640625" style="31" customWidth="1"/>
    <col min="7435" max="7435" width="2.88671875" style="31" customWidth="1"/>
    <col min="7436" max="7436" width="9.44140625" style="31" customWidth="1"/>
    <col min="7437" max="7437" width="9.6640625" style="31" customWidth="1"/>
    <col min="7438" max="7438" width="3.6640625" style="31" customWidth="1"/>
    <col min="7439" max="7680" width="8.88671875" style="31"/>
    <col min="7681" max="7681" width="30.88671875" style="31" customWidth="1"/>
    <col min="7682" max="7682" width="2.44140625" style="31" customWidth="1"/>
    <col min="7683" max="7683" width="9.6640625" style="31" customWidth="1"/>
    <col min="7684" max="7684" width="8.6640625" style="31" customWidth="1"/>
    <col min="7685" max="7685" width="2.5546875" style="31" customWidth="1"/>
    <col min="7686" max="7686" width="9.6640625" style="31" customWidth="1"/>
    <col min="7687" max="7687" width="8.6640625" style="31" customWidth="1"/>
    <col min="7688" max="7688" width="2.6640625" style="31" customWidth="1"/>
    <col min="7689" max="7689" width="9.6640625" style="31" customWidth="1"/>
    <col min="7690" max="7690" width="8.6640625" style="31" customWidth="1"/>
    <col min="7691" max="7691" width="2.88671875" style="31" customWidth="1"/>
    <col min="7692" max="7692" width="9.44140625" style="31" customWidth="1"/>
    <col min="7693" max="7693" width="9.6640625" style="31" customWidth="1"/>
    <col min="7694" max="7694" width="3.6640625" style="31" customWidth="1"/>
    <col min="7695" max="7936" width="8.88671875" style="31"/>
    <col min="7937" max="7937" width="30.88671875" style="31" customWidth="1"/>
    <col min="7938" max="7938" width="2.44140625" style="31" customWidth="1"/>
    <col min="7939" max="7939" width="9.6640625" style="31" customWidth="1"/>
    <col min="7940" max="7940" width="8.6640625" style="31" customWidth="1"/>
    <col min="7941" max="7941" width="2.5546875" style="31" customWidth="1"/>
    <col min="7942" max="7942" width="9.6640625" style="31" customWidth="1"/>
    <col min="7943" max="7943" width="8.6640625" style="31" customWidth="1"/>
    <col min="7944" max="7944" width="2.6640625" style="31" customWidth="1"/>
    <col min="7945" max="7945" width="9.6640625" style="31" customWidth="1"/>
    <col min="7946" max="7946" width="8.6640625" style="31" customWidth="1"/>
    <col min="7947" max="7947" width="2.88671875" style="31" customWidth="1"/>
    <col min="7948" max="7948" width="9.44140625" style="31" customWidth="1"/>
    <col min="7949" max="7949" width="9.6640625" style="31" customWidth="1"/>
    <col min="7950" max="7950" width="3.6640625" style="31" customWidth="1"/>
    <col min="7951" max="8192" width="8.88671875" style="31"/>
    <col min="8193" max="8193" width="30.88671875" style="31" customWidth="1"/>
    <col min="8194" max="8194" width="2.44140625" style="31" customWidth="1"/>
    <col min="8195" max="8195" width="9.6640625" style="31" customWidth="1"/>
    <col min="8196" max="8196" width="8.6640625" style="31" customWidth="1"/>
    <col min="8197" max="8197" width="2.5546875" style="31" customWidth="1"/>
    <col min="8198" max="8198" width="9.6640625" style="31" customWidth="1"/>
    <col min="8199" max="8199" width="8.6640625" style="31" customWidth="1"/>
    <col min="8200" max="8200" width="2.6640625" style="31" customWidth="1"/>
    <col min="8201" max="8201" width="9.6640625" style="31" customWidth="1"/>
    <col min="8202" max="8202" width="8.6640625" style="31" customWidth="1"/>
    <col min="8203" max="8203" width="2.88671875" style="31" customWidth="1"/>
    <col min="8204" max="8204" width="9.44140625" style="31" customWidth="1"/>
    <col min="8205" max="8205" width="9.6640625" style="31" customWidth="1"/>
    <col min="8206" max="8206" width="3.6640625" style="31" customWidth="1"/>
    <col min="8207" max="8448" width="8.88671875" style="31"/>
    <col min="8449" max="8449" width="30.88671875" style="31" customWidth="1"/>
    <col min="8450" max="8450" width="2.44140625" style="31" customWidth="1"/>
    <col min="8451" max="8451" width="9.6640625" style="31" customWidth="1"/>
    <col min="8452" max="8452" width="8.6640625" style="31" customWidth="1"/>
    <col min="8453" max="8453" width="2.5546875" style="31" customWidth="1"/>
    <col min="8454" max="8454" width="9.6640625" style="31" customWidth="1"/>
    <col min="8455" max="8455" width="8.6640625" style="31" customWidth="1"/>
    <col min="8456" max="8456" width="2.6640625" style="31" customWidth="1"/>
    <col min="8457" max="8457" width="9.6640625" style="31" customWidth="1"/>
    <col min="8458" max="8458" width="8.6640625" style="31" customWidth="1"/>
    <col min="8459" max="8459" width="2.88671875" style="31" customWidth="1"/>
    <col min="8460" max="8460" width="9.44140625" style="31" customWidth="1"/>
    <col min="8461" max="8461" width="9.6640625" style="31" customWidth="1"/>
    <col min="8462" max="8462" width="3.6640625" style="31" customWidth="1"/>
    <col min="8463" max="8704" width="8.88671875" style="31"/>
    <col min="8705" max="8705" width="30.88671875" style="31" customWidth="1"/>
    <col min="8706" max="8706" width="2.44140625" style="31" customWidth="1"/>
    <col min="8707" max="8707" width="9.6640625" style="31" customWidth="1"/>
    <col min="8708" max="8708" width="8.6640625" style="31" customWidth="1"/>
    <col min="8709" max="8709" width="2.5546875" style="31" customWidth="1"/>
    <col min="8710" max="8710" width="9.6640625" style="31" customWidth="1"/>
    <col min="8711" max="8711" width="8.6640625" style="31" customWidth="1"/>
    <col min="8712" max="8712" width="2.6640625" style="31" customWidth="1"/>
    <col min="8713" max="8713" width="9.6640625" style="31" customWidth="1"/>
    <col min="8714" max="8714" width="8.6640625" style="31" customWidth="1"/>
    <col min="8715" max="8715" width="2.88671875" style="31" customWidth="1"/>
    <col min="8716" max="8716" width="9.44140625" style="31" customWidth="1"/>
    <col min="8717" max="8717" width="9.6640625" style="31" customWidth="1"/>
    <col min="8718" max="8718" width="3.6640625" style="31" customWidth="1"/>
    <col min="8719" max="8960" width="8.88671875" style="31"/>
    <col min="8961" max="8961" width="30.88671875" style="31" customWidth="1"/>
    <col min="8962" max="8962" width="2.44140625" style="31" customWidth="1"/>
    <col min="8963" max="8963" width="9.6640625" style="31" customWidth="1"/>
    <col min="8964" max="8964" width="8.6640625" style="31" customWidth="1"/>
    <col min="8965" max="8965" width="2.5546875" style="31" customWidth="1"/>
    <col min="8966" max="8966" width="9.6640625" style="31" customWidth="1"/>
    <col min="8967" max="8967" width="8.6640625" style="31" customWidth="1"/>
    <col min="8968" max="8968" width="2.6640625" style="31" customWidth="1"/>
    <col min="8969" max="8969" width="9.6640625" style="31" customWidth="1"/>
    <col min="8970" max="8970" width="8.6640625" style="31" customWidth="1"/>
    <col min="8971" max="8971" width="2.88671875" style="31" customWidth="1"/>
    <col min="8972" max="8972" width="9.44140625" style="31" customWidth="1"/>
    <col min="8973" max="8973" width="9.6640625" style="31" customWidth="1"/>
    <col min="8974" max="8974" width="3.6640625" style="31" customWidth="1"/>
    <col min="8975" max="9216" width="8.88671875" style="31"/>
    <col min="9217" max="9217" width="30.88671875" style="31" customWidth="1"/>
    <col min="9218" max="9218" width="2.44140625" style="31" customWidth="1"/>
    <col min="9219" max="9219" width="9.6640625" style="31" customWidth="1"/>
    <col min="9220" max="9220" width="8.6640625" style="31" customWidth="1"/>
    <col min="9221" max="9221" width="2.5546875" style="31" customWidth="1"/>
    <col min="9222" max="9222" width="9.6640625" style="31" customWidth="1"/>
    <col min="9223" max="9223" width="8.6640625" style="31" customWidth="1"/>
    <col min="9224" max="9224" width="2.6640625" style="31" customWidth="1"/>
    <col min="9225" max="9225" width="9.6640625" style="31" customWidth="1"/>
    <col min="9226" max="9226" width="8.6640625" style="31" customWidth="1"/>
    <col min="9227" max="9227" width="2.88671875" style="31" customWidth="1"/>
    <col min="9228" max="9228" width="9.44140625" style="31" customWidth="1"/>
    <col min="9229" max="9229" width="9.6640625" style="31" customWidth="1"/>
    <col min="9230" max="9230" width="3.6640625" style="31" customWidth="1"/>
    <col min="9231" max="9472" width="8.88671875" style="31"/>
    <col min="9473" max="9473" width="30.88671875" style="31" customWidth="1"/>
    <col min="9474" max="9474" width="2.44140625" style="31" customWidth="1"/>
    <col min="9475" max="9475" width="9.6640625" style="31" customWidth="1"/>
    <col min="9476" max="9476" width="8.6640625" style="31" customWidth="1"/>
    <col min="9477" max="9477" width="2.5546875" style="31" customWidth="1"/>
    <col min="9478" max="9478" width="9.6640625" style="31" customWidth="1"/>
    <col min="9479" max="9479" width="8.6640625" style="31" customWidth="1"/>
    <col min="9480" max="9480" width="2.6640625" style="31" customWidth="1"/>
    <col min="9481" max="9481" width="9.6640625" style="31" customWidth="1"/>
    <col min="9482" max="9482" width="8.6640625" style="31" customWidth="1"/>
    <col min="9483" max="9483" width="2.88671875" style="31" customWidth="1"/>
    <col min="9484" max="9484" width="9.44140625" style="31" customWidth="1"/>
    <col min="9485" max="9485" width="9.6640625" style="31" customWidth="1"/>
    <col min="9486" max="9486" width="3.6640625" style="31" customWidth="1"/>
    <col min="9487" max="9728" width="8.88671875" style="31"/>
    <col min="9729" max="9729" width="30.88671875" style="31" customWidth="1"/>
    <col min="9730" max="9730" width="2.44140625" style="31" customWidth="1"/>
    <col min="9731" max="9731" width="9.6640625" style="31" customWidth="1"/>
    <col min="9732" max="9732" width="8.6640625" style="31" customWidth="1"/>
    <col min="9733" max="9733" width="2.5546875" style="31" customWidth="1"/>
    <col min="9734" max="9734" width="9.6640625" style="31" customWidth="1"/>
    <col min="9735" max="9735" width="8.6640625" style="31" customWidth="1"/>
    <col min="9736" max="9736" width="2.6640625" style="31" customWidth="1"/>
    <col min="9737" max="9737" width="9.6640625" style="31" customWidth="1"/>
    <col min="9738" max="9738" width="8.6640625" style="31" customWidth="1"/>
    <col min="9739" max="9739" width="2.88671875" style="31" customWidth="1"/>
    <col min="9740" max="9740" width="9.44140625" style="31" customWidth="1"/>
    <col min="9741" max="9741" width="9.6640625" style="31" customWidth="1"/>
    <col min="9742" max="9742" width="3.6640625" style="31" customWidth="1"/>
    <col min="9743" max="9984" width="8.88671875" style="31"/>
    <col min="9985" max="9985" width="30.88671875" style="31" customWidth="1"/>
    <col min="9986" max="9986" width="2.44140625" style="31" customWidth="1"/>
    <col min="9987" max="9987" width="9.6640625" style="31" customWidth="1"/>
    <col min="9988" max="9988" width="8.6640625" style="31" customWidth="1"/>
    <col min="9989" max="9989" width="2.5546875" style="31" customWidth="1"/>
    <col min="9990" max="9990" width="9.6640625" style="31" customWidth="1"/>
    <col min="9991" max="9991" width="8.6640625" style="31" customWidth="1"/>
    <col min="9992" max="9992" width="2.6640625" style="31" customWidth="1"/>
    <col min="9993" max="9993" width="9.6640625" style="31" customWidth="1"/>
    <col min="9994" max="9994" width="8.6640625" style="31" customWidth="1"/>
    <col min="9995" max="9995" width="2.88671875" style="31" customWidth="1"/>
    <col min="9996" max="9996" width="9.44140625" style="31" customWidth="1"/>
    <col min="9997" max="9997" width="9.6640625" style="31" customWidth="1"/>
    <col min="9998" max="9998" width="3.6640625" style="31" customWidth="1"/>
    <col min="9999" max="10240" width="8.88671875" style="31"/>
    <col min="10241" max="10241" width="30.88671875" style="31" customWidth="1"/>
    <col min="10242" max="10242" width="2.44140625" style="31" customWidth="1"/>
    <col min="10243" max="10243" width="9.6640625" style="31" customWidth="1"/>
    <col min="10244" max="10244" width="8.6640625" style="31" customWidth="1"/>
    <col min="10245" max="10245" width="2.5546875" style="31" customWidth="1"/>
    <col min="10246" max="10246" width="9.6640625" style="31" customWidth="1"/>
    <col min="10247" max="10247" width="8.6640625" style="31" customWidth="1"/>
    <col min="10248" max="10248" width="2.6640625" style="31" customWidth="1"/>
    <col min="10249" max="10249" width="9.6640625" style="31" customWidth="1"/>
    <col min="10250" max="10250" width="8.6640625" style="31" customWidth="1"/>
    <col min="10251" max="10251" width="2.88671875" style="31" customWidth="1"/>
    <col min="10252" max="10252" width="9.44140625" style="31" customWidth="1"/>
    <col min="10253" max="10253" width="9.6640625" style="31" customWidth="1"/>
    <col min="10254" max="10254" width="3.6640625" style="31" customWidth="1"/>
    <col min="10255" max="10496" width="8.88671875" style="31"/>
    <col min="10497" max="10497" width="30.88671875" style="31" customWidth="1"/>
    <col min="10498" max="10498" width="2.44140625" style="31" customWidth="1"/>
    <col min="10499" max="10499" width="9.6640625" style="31" customWidth="1"/>
    <col min="10500" max="10500" width="8.6640625" style="31" customWidth="1"/>
    <col min="10501" max="10501" width="2.5546875" style="31" customWidth="1"/>
    <col min="10502" max="10502" width="9.6640625" style="31" customWidth="1"/>
    <col min="10503" max="10503" width="8.6640625" style="31" customWidth="1"/>
    <col min="10504" max="10504" width="2.6640625" style="31" customWidth="1"/>
    <col min="10505" max="10505" width="9.6640625" style="31" customWidth="1"/>
    <col min="10506" max="10506" width="8.6640625" style="31" customWidth="1"/>
    <col min="10507" max="10507" width="2.88671875" style="31" customWidth="1"/>
    <col min="10508" max="10508" width="9.44140625" style="31" customWidth="1"/>
    <col min="10509" max="10509" width="9.6640625" style="31" customWidth="1"/>
    <col min="10510" max="10510" width="3.6640625" style="31" customWidth="1"/>
    <col min="10511" max="10752" width="8.88671875" style="31"/>
    <col min="10753" max="10753" width="30.88671875" style="31" customWidth="1"/>
    <col min="10754" max="10754" width="2.44140625" style="31" customWidth="1"/>
    <col min="10755" max="10755" width="9.6640625" style="31" customWidth="1"/>
    <col min="10756" max="10756" width="8.6640625" style="31" customWidth="1"/>
    <col min="10757" max="10757" width="2.5546875" style="31" customWidth="1"/>
    <col min="10758" max="10758" width="9.6640625" style="31" customWidth="1"/>
    <col min="10759" max="10759" width="8.6640625" style="31" customWidth="1"/>
    <col min="10760" max="10760" width="2.6640625" style="31" customWidth="1"/>
    <col min="10761" max="10761" width="9.6640625" style="31" customWidth="1"/>
    <col min="10762" max="10762" width="8.6640625" style="31" customWidth="1"/>
    <col min="10763" max="10763" width="2.88671875" style="31" customWidth="1"/>
    <col min="10764" max="10764" width="9.44140625" style="31" customWidth="1"/>
    <col min="10765" max="10765" width="9.6640625" style="31" customWidth="1"/>
    <col min="10766" max="10766" width="3.6640625" style="31" customWidth="1"/>
    <col min="10767" max="11008" width="8.88671875" style="31"/>
    <col min="11009" max="11009" width="30.88671875" style="31" customWidth="1"/>
    <col min="11010" max="11010" width="2.44140625" style="31" customWidth="1"/>
    <col min="11011" max="11011" width="9.6640625" style="31" customWidth="1"/>
    <col min="11012" max="11012" width="8.6640625" style="31" customWidth="1"/>
    <col min="11013" max="11013" width="2.5546875" style="31" customWidth="1"/>
    <col min="11014" max="11014" width="9.6640625" style="31" customWidth="1"/>
    <col min="11015" max="11015" width="8.6640625" style="31" customWidth="1"/>
    <col min="11016" max="11016" width="2.6640625" style="31" customWidth="1"/>
    <col min="11017" max="11017" width="9.6640625" style="31" customWidth="1"/>
    <col min="11018" max="11018" width="8.6640625" style="31" customWidth="1"/>
    <col min="11019" max="11019" width="2.88671875" style="31" customWidth="1"/>
    <col min="11020" max="11020" width="9.44140625" style="31" customWidth="1"/>
    <col min="11021" max="11021" width="9.6640625" style="31" customWidth="1"/>
    <col min="11022" max="11022" width="3.6640625" style="31" customWidth="1"/>
    <col min="11023" max="11264" width="8.88671875" style="31"/>
    <col min="11265" max="11265" width="30.88671875" style="31" customWidth="1"/>
    <col min="11266" max="11266" width="2.44140625" style="31" customWidth="1"/>
    <col min="11267" max="11267" width="9.6640625" style="31" customWidth="1"/>
    <col min="11268" max="11268" width="8.6640625" style="31" customWidth="1"/>
    <col min="11269" max="11269" width="2.5546875" style="31" customWidth="1"/>
    <col min="11270" max="11270" width="9.6640625" style="31" customWidth="1"/>
    <col min="11271" max="11271" width="8.6640625" style="31" customWidth="1"/>
    <col min="11272" max="11272" width="2.6640625" style="31" customWidth="1"/>
    <col min="11273" max="11273" width="9.6640625" style="31" customWidth="1"/>
    <col min="11274" max="11274" width="8.6640625" style="31" customWidth="1"/>
    <col min="11275" max="11275" width="2.88671875" style="31" customWidth="1"/>
    <col min="11276" max="11276" width="9.44140625" style="31" customWidth="1"/>
    <col min="11277" max="11277" width="9.6640625" style="31" customWidth="1"/>
    <col min="11278" max="11278" width="3.6640625" style="31" customWidth="1"/>
    <col min="11279" max="11520" width="8.88671875" style="31"/>
    <col min="11521" max="11521" width="30.88671875" style="31" customWidth="1"/>
    <col min="11522" max="11522" width="2.44140625" style="31" customWidth="1"/>
    <col min="11523" max="11523" width="9.6640625" style="31" customWidth="1"/>
    <col min="11524" max="11524" width="8.6640625" style="31" customWidth="1"/>
    <col min="11525" max="11525" width="2.5546875" style="31" customWidth="1"/>
    <col min="11526" max="11526" width="9.6640625" style="31" customWidth="1"/>
    <col min="11527" max="11527" width="8.6640625" style="31" customWidth="1"/>
    <col min="11528" max="11528" width="2.6640625" style="31" customWidth="1"/>
    <col min="11529" max="11529" width="9.6640625" style="31" customWidth="1"/>
    <col min="11530" max="11530" width="8.6640625" style="31" customWidth="1"/>
    <col min="11531" max="11531" width="2.88671875" style="31" customWidth="1"/>
    <col min="11532" max="11532" width="9.44140625" style="31" customWidth="1"/>
    <col min="11533" max="11533" width="9.6640625" style="31" customWidth="1"/>
    <col min="11534" max="11534" width="3.6640625" style="31" customWidth="1"/>
    <col min="11535" max="11776" width="8.88671875" style="31"/>
    <col min="11777" max="11777" width="30.88671875" style="31" customWidth="1"/>
    <col min="11778" max="11778" width="2.44140625" style="31" customWidth="1"/>
    <col min="11779" max="11779" width="9.6640625" style="31" customWidth="1"/>
    <col min="11780" max="11780" width="8.6640625" style="31" customWidth="1"/>
    <col min="11781" max="11781" width="2.5546875" style="31" customWidth="1"/>
    <col min="11782" max="11782" width="9.6640625" style="31" customWidth="1"/>
    <col min="11783" max="11783" width="8.6640625" style="31" customWidth="1"/>
    <col min="11784" max="11784" width="2.6640625" style="31" customWidth="1"/>
    <col min="11785" max="11785" width="9.6640625" style="31" customWidth="1"/>
    <col min="11786" max="11786" width="8.6640625" style="31" customWidth="1"/>
    <col min="11787" max="11787" width="2.88671875" style="31" customWidth="1"/>
    <col min="11788" max="11788" width="9.44140625" style="31" customWidth="1"/>
    <col min="11789" max="11789" width="9.6640625" style="31" customWidth="1"/>
    <col min="11790" max="11790" width="3.6640625" style="31" customWidth="1"/>
    <col min="11791" max="12032" width="8.88671875" style="31"/>
    <col min="12033" max="12033" width="30.88671875" style="31" customWidth="1"/>
    <col min="12034" max="12034" width="2.44140625" style="31" customWidth="1"/>
    <col min="12035" max="12035" width="9.6640625" style="31" customWidth="1"/>
    <col min="12036" max="12036" width="8.6640625" style="31" customWidth="1"/>
    <col min="12037" max="12037" width="2.5546875" style="31" customWidth="1"/>
    <col min="12038" max="12038" width="9.6640625" style="31" customWidth="1"/>
    <col min="12039" max="12039" width="8.6640625" style="31" customWidth="1"/>
    <col min="12040" max="12040" width="2.6640625" style="31" customWidth="1"/>
    <col min="12041" max="12041" width="9.6640625" style="31" customWidth="1"/>
    <col min="12042" max="12042" width="8.6640625" style="31" customWidth="1"/>
    <col min="12043" max="12043" width="2.88671875" style="31" customWidth="1"/>
    <col min="12044" max="12044" width="9.44140625" style="31" customWidth="1"/>
    <col min="12045" max="12045" width="9.6640625" style="31" customWidth="1"/>
    <col min="12046" max="12046" width="3.6640625" style="31" customWidth="1"/>
    <col min="12047" max="12288" width="8.88671875" style="31"/>
    <col min="12289" max="12289" width="30.88671875" style="31" customWidth="1"/>
    <col min="12290" max="12290" width="2.44140625" style="31" customWidth="1"/>
    <col min="12291" max="12291" width="9.6640625" style="31" customWidth="1"/>
    <col min="12292" max="12292" width="8.6640625" style="31" customWidth="1"/>
    <col min="12293" max="12293" width="2.5546875" style="31" customWidth="1"/>
    <col min="12294" max="12294" width="9.6640625" style="31" customWidth="1"/>
    <col min="12295" max="12295" width="8.6640625" style="31" customWidth="1"/>
    <col min="12296" max="12296" width="2.6640625" style="31" customWidth="1"/>
    <col min="12297" max="12297" width="9.6640625" style="31" customWidth="1"/>
    <col min="12298" max="12298" width="8.6640625" style="31" customWidth="1"/>
    <col min="12299" max="12299" width="2.88671875" style="31" customWidth="1"/>
    <col min="12300" max="12300" width="9.44140625" style="31" customWidth="1"/>
    <col min="12301" max="12301" width="9.6640625" style="31" customWidth="1"/>
    <col min="12302" max="12302" width="3.6640625" style="31" customWidth="1"/>
    <col min="12303" max="12544" width="8.88671875" style="31"/>
    <col min="12545" max="12545" width="30.88671875" style="31" customWidth="1"/>
    <col min="12546" max="12546" width="2.44140625" style="31" customWidth="1"/>
    <col min="12547" max="12547" width="9.6640625" style="31" customWidth="1"/>
    <col min="12548" max="12548" width="8.6640625" style="31" customWidth="1"/>
    <col min="12549" max="12549" width="2.5546875" style="31" customWidth="1"/>
    <col min="12550" max="12550" width="9.6640625" style="31" customWidth="1"/>
    <col min="12551" max="12551" width="8.6640625" style="31" customWidth="1"/>
    <col min="12552" max="12552" width="2.6640625" style="31" customWidth="1"/>
    <col min="12553" max="12553" width="9.6640625" style="31" customWidth="1"/>
    <col min="12554" max="12554" width="8.6640625" style="31" customWidth="1"/>
    <col min="12555" max="12555" width="2.88671875" style="31" customWidth="1"/>
    <col min="12556" max="12556" width="9.44140625" style="31" customWidth="1"/>
    <col min="12557" max="12557" width="9.6640625" style="31" customWidth="1"/>
    <col min="12558" max="12558" width="3.6640625" style="31" customWidth="1"/>
    <col min="12559" max="12800" width="8.88671875" style="31"/>
    <col min="12801" max="12801" width="30.88671875" style="31" customWidth="1"/>
    <col min="12802" max="12802" width="2.44140625" style="31" customWidth="1"/>
    <col min="12803" max="12803" width="9.6640625" style="31" customWidth="1"/>
    <col min="12804" max="12804" width="8.6640625" style="31" customWidth="1"/>
    <col min="12805" max="12805" width="2.5546875" style="31" customWidth="1"/>
    <col min="12806" max="12806" width="9.6640625" style="31" customWidth="1"/>
    <col min="12807" max="12807" width="8.6640625" style="31" customWidth="1"/>
    <col min="12808" max="12808" width="2.6640625" style="31" customWidth="1"/>
    <col min="12809" max="12809" width="9.6640625" style="31" customWidth="1"/>
    <col min="12810" max="12810" width="8.6640625" style="31" customWidth="1"/>
    <col min="12811" max="12811" width="2.88671875" style="31" customWidth="1"/>
    <col min="12812" max="12812" width="9.44140625" style="31" customWidth="1"/>
    <col min="12813" max="12813" width="9.6640625" style="31" customWidth="1"/>
    <col min="12814" max="12814" width="3.6640625" style="31" customWidth="1"/>
    <col min="12815" max="13056" width="8.88671875" style="31"/>
    <col min="13057" max="13057" width="30.88671875" style="31" customWidth="1"/>
    <col min="13058" max="13058" width="2.44140625" style="31" customWidth="1"/>
    <col min="13059" max="13059" width="9.6640625" style="31" customWidth="1"/>
    <col min="13060" max="13060" width="8.6640625" style="31" customWidth="1"/>
    <col min="13061" max="13061" width="2.5546875" style="31" customWidth="1"/>
    <col min="13062" max="13062" width="9.6640625" style="31" customWidth="1"/>
    <col min="13063" max="13063" width="8.6640625" style="31" customWidth="1"/>
    <col min="13064" max="13064" width="2.6640625" style="31" customWidth="1"/>
    <col min="13065" max="13065" width="9.6640625" style="31" customWidth="1"/>
    <col min="13066" max="13066" width="8.6640625" style="31" customWidth="1"/>
    <col min="13067" max="13067" width="2.88671875" style="31" customWidth="1"/>
    <col min="13068" max="13068" width="9.44140625" style="31" customWidth="1"/>
    <col min="13069" max="13069" width="9.6640625" style="31" customWidth="1"/>
    <col min="13070" max="13070" width="3.6640625" style="31" customWidth="1"/>
    <col min="13071" max="13312" width="8.88671875" style="31"/>
    <col min="13313" max="13313" width="30.88671875" style="31" customWidth="1"/>
    <col min="13314" max="13314" width="2.44140625" style="31" customWidth="1"/>
    <col min="13315" max="13315" width="9.6640625" style="31" customWidth="1"/>
    <col min="13316" max="13316" width="8.6640625" style="31" customWidth="1"/>
    <col min="13317" max="13317" width="2.5546875" style="31" customWidth="1"/>
    <col min="13318" max="13318" width="9.6640625" style="31" customWidth="1"/>
    <col min="13319" max="13319" width="8.6640625" style="31" customWidth="1"/>
    <col min="13320" max="13320" width="2.6640625" style="31" customWidth="1"/>
    <col min="13321" max="13321" width="9.6640625" style="31" customWidth="1"/>
    <col min="13322" max="13322" width="8.6640625" style="31" customWidth="1"/>
    <col min="13323" max="13323" width="2.88671875" style="31" customWidth="1"/>
    <col min="13324" max="13324" width="9.44140625" style="31" customWidth="1"/>
    <col min="13325" max="13325" width="9.6640625" style="31" customWidth="1"/>
    <col min="13326" max="13326" width="3.6640625" style="31" customWidth="1"/>
    <col min="13327" max="13568" width="8.88671875" style="31"/>
    <col min="13569" max="13569" width="30.88671875" style="31" customWidth="1"/>
    <col min="13570" max="13570" width="2.44140625" style="31" customWidth="1"/>
    <col min="13571" max="13571" width="9.6640625" style="31" customWidth="1"/>
    <col min="13572" max="13572" width="8.6640625" style="31" customWidth="1"/>
    <col min="13573" max="13573" width="2.5546875" style="31" customWidth="1"/>
    <col min="13574" max="13574" width="9.6640625" style="31" customWidth="1"/>
    <col min="13575" max="13575" width="8.6640625" style="31" customWidth="1"/>
    <col min="13576" max="13576" width="2.6640625" style="31" customWidth="1"/>
    <col min="13577" max="13577" width="9.6640625" style="31" customWidth="1"/>
    <col min="13578" max="13578" width="8.6640625" style="31" customWidth="1"/>
    <col min="13579" max="13579" width="2.88671875" style="31" customWidth="1"/>
    <col min="13580" max="13580" width="9.44140625" style="31" customWidth="1"/>
    <col min="13581" max="13581" width="9.6640625" style="31" customWidth="1"/>
    <col min="13582" max="13582" width="3.6640625" style="31" customWidth="1"/>
    <col min="13583" max="13824" width="8.88671875" style="31"/>
    <col min="13825" max="13825" width="30.88671875" style="31" customWidth="1"/>
    <col min="13826" max="13826" width="2.44140625" style="31" customWidth="1"/>
    <col min="13827" max="13827" width="9.6640625" style="31" customWidth="1"/>
    <col min="13828" max="13828" width="8.6640625" style="31" customWidth="1"/>
    <col min="13829" max="13829" width="2.5546875" style="31" customWidth="1"/>
    <col min="13830" max="13830" width="9.6640625" style="31" customWidth="1"/>
    <col min="13831" max="13831" width="8.6640625" style="31" customWidth="1"/>
    <col min="13832" max="13832" width="2.6640625" style="31" customWidth="1"/>
    <col min="13833" max="13833" width="9.6640625" style="31" customWidth="1"/>
    <col min="13834" max="13834" width="8.6640625" style="31" customWidth="1"/>
    <col min="13835" max="13835" width="2.88671875" style="31" customWidth="1"/>
    <col min="13836" max="13836" width="9.44140625" style="31" customWidth="1"/>
    <col min="13837" max="13837" width="9.6640625" style="31" customWidth="1"/>
    <col min="13838" max="13838" width="3.6640625" style="31" customWidth="1"/>
    <col min="13839" max="14080" width="8.88671875" style="31"/>
    <col min="14081" max="14081" width="30.88671875" style="31" customWidth="1"/>
    <col min="14082" max="14082" width="2.44140625" style="31" customWidth="1"/>
    <col min="14083" max="14083" width="9.6640625" style="31" customWidth="1"/>
    <col min="14084" max="14084" width="8.6640625" style="31" customWidth="1"/>
    <col min="14085" max="14085" width="2.5546875" style="31" customWidth="1"/>
    <col min="14086" max="14086" width="9.6640625" style="31" customWidth="1"/>
    <col min="14087" max="14087" width="8.6640625" style="31" customWidth="1"/>
    <col min="14088" max="14088" width="2.6640625" style="31" customWidth="1"/>
    <col min="14089" max="14089" width="9.6640625" style="31" customWidth="1"/>
    <col min="14090" max="14090" width="8.6640625" style="31" customWidth="1"/>
    <col min="14091" max="14091" width="2.88671875" style="31" customWidth="1"/>
    <col min="14092" max="14092" width="9.44140625" style="31" customWidth="1"/>
    <col min="14093" max="14093" width="9.6640625" style="31" customWidth="1"/>
    <col min="14094" max="14094" width="3.6640625" style="31" customWidth="1"/>
    <col min="14095" max="14336" width="8.88671875" style="31"/>
    <col min="14337" max="14337" width="30.88671875" style="31" customWidth="1"/>
    <col min="14338" max="14338" width="2.44140625" style="31" customWidth="1"/>
    <col min="14339" max="14339" width="9.6640625" style="31" customWidth="1"/>
    <col min="14340" max="14340" width="8.6640625" style="31" customWidth="1"/>
    <col min="14341" max="14341" width="2.5546875" style="31" customWidth="1"/>
    <col min="14342" max="14342" width="9.6640625" style="31" customWidth="1"/>
    <col min="14343" max="14343" width="8.6640625" style="31" customWidth="1"/>
    <col min="14344" max="14344" width="2.6640625" style="31" customWidth="1"/>
    <col min="14345" max="14345" width="9.6640625" style="31" customWidth="1"/>
    <col min="14346" max="14346" width="8.6640625" style="31" customWidth="1"/>
    <col min="14347" max="14347" width="2.88671875" style="31" customWidth="1"/>
    <col min="14348" max="14348" width="9.44140625" style="31" customWidth="1"/>
    <col min="14349" max="14349" width="9.6640625" style="31" customWidth="1"/>
    <col min="14350" max="14350" width="3.6640625" style="31" customWidth="1"/>
    <col min="14351" max="14592" width="8.88671875" style="31"/>
    <col min="14593" max="14593" width="30.88671875" style="31" customWidth="1"/>
    <col min="14594" max="14594" width="2.44140625" style="31" customWidth="1"/>
    <col min="14595" max="14595" width="9.6640625" style="31" customWidth="1"/>
    <col min="14596" max="14596" width="8.6640625" style="31" customWidth="1"/>
    <col min="14597" max="14597" width="2.5546875" style="31" customWidth="1"/>
    <col min="14598" max="14598" width="9.6640625" style="31" customWidth="1"/>
    <col min="14599" max="14599" width="8.6640625" style="31" customWidth="1"/>
    <col min="14600" max="14600" width="2.6640625" style="31" customWidth="1"/>
    <col min="14601" max="14601" width="9.6640625" style="31" customWidth="1"/>
    <col min="14602" max="14602" width="8.6640625" style="31" customWidth="1"/>
    <col min="14603" max="14603" width="2.88671875" style="31" customWidth="1"/>
    <col min="14604" max="14604" width="9.44140625" style="31" customWidth="1"/>
    <col min="14605" max="14605" width="9.6640625" style="31" customWidth="1"/>
    <col min="14606" max="14606" width="3.6640625" style="31" customWidth="1"/>
    <col min="14607" max="14848" width="8.88671875" style="31"/>
    <col min="14849" max="14849" width="30.88671875" style="31" customWidth="1"/>
    <col min="14850" max="14850" width="2.44140625" style="31" customWidth="1"/>
    <col min="14851" max="14851" width="9.6640625" style="31" customWidth="1"/>
    <col min="14852" max="14852" width="8.6640625" style="31" customWidth="1"/>
    <col min="14853" max="14853" width="2.5546875" style="31" customWidth="1"/>
    <col min="14854" max="14854" width="9.6640625" style="31" customWidth="1"/>
    <col min="14855" max="14855" width="8.6640625" style="31" customWidth="1"/>
    <col min="14856" max="14856" width="2.6640625" style="31" customWidth="1"/>
    <col min="14857" max="14857" width="9.6640625" style="31" customWidth="1"/>
    <col min="14858" max="14858" width="8.6640625" style="31" customWidth="1"/>
    <col min="14859" max="14859" width="2.88671875" style="31" customWidth="1"/>
    <col min="14860" max="14860" width="9.44140625" style="31" customWidth="1"/>
    <col min="14861" max="14861" width="9.6640625" style="31" customWidth="1"/>
    <col min="14862" max="14862" width="3.6640625" style="31" customWidth="1"/>
    <col min="14863" max="15104" width="8.88671875" style="31"/>
    <col min="15105" max="15105" width="30.88671875" style="31" customWidth="1"/>
    <col min="15106" max="15106" width="2.44140625" style="31" customWidth="1"/>
    <col min="15107" max="15107" width="9.6640625" style="31" customWidth="1"/>
    <col min="15108" max="15108" width="8.6640625" style="31" customWidth="1"/>
    <col min="15109" max="15109" width="2.5546875" style="31" customWidth="1"/>
    <col min="15110" max="15110" width="9.6640625" style="31" customWidth="1"/>
    <col min="15111" max="15111" width="8.6640625" style="31" customWidth="1"/>
    <col min="15112" max="15112" width="2.6640625" style="31" customWidth="1"/>
    <col min="15113" max="15113" width="9.6640625" style="31" customWidth="1"/>
    <col min="15114" max="15114" width="8.6640625" style="31" customWidth="1"/>
    <col min="15115" max="15115" width="2.88671875" style="31" customWidth="1"/>
    <col min="15116" max="15116" width="9.44140625" style="31" customWidth="1"/>
    <col min="15117" max="15117" width="9.6640625" style="31" customWidth="1"/>
    <col min="15118" max="15118" width="3.6640625" style="31" customWidth="1"/>
    <col min="15119" max="15360" width="8.88671875" style="31"/>
    <col min="15361" max="15361" width="30.88671875" style="31" customWidth="1"/>
    <col min="15362" max="15362" width="2.44140625" style="31" customWidth="1"/>
    <col min="15363" max="15363" width="9.6640625" style="31" customWidth="1"/>
    <col min="15364" max="15364" width="8.6640625" style="31" customWidth="1"/>
    <col min="15365" max="15365" width="2.5546875" style="31" customWidth="1"/>
    <col min="15366" max="15366" width="9.6640625" style="31" customWidth="1"/>
    <col min="15367" max="15367" width="8.6640625" style="31" customWidth="1"/>
    <col min="15368" max="15368" width="2.6640625" style="31" customWidth="1"/>
    <col min="15369" max="15369" width="9.6640625" style="31" customWidth="1"/>
    <col min="15370" max="15370" width="8.6640625" style="31" customWidth="1"/>
    <col min="15371" max="15371" width="2.88671875" style="31" customWidth="1"/>
    <col min="15372" max="15372" width="9.44140625" style="31" customWidth="1"/>
    <col min="15373" max="15373" width="9.6640625" style="31" customWidth="1"/>
    <col min="15374" max="15374" width="3.6640625" style="31" customWidth="1"/>
    <col min="15375" max="15616" width="8.88671875" style="31"/>
    <col min="15617" max="15617" width="30.88671875" style="31" customWidth="1"/>
    <col min="15618" max="15618" width="2.44140625" style="31" customWidth="1"/>
    <col min="15619" max="15619" width="9.6640625" style="31" customWidth="1"/>
    <col min="15620" max="15620" width="8.6640625" style="31" customWidth="1"/>
    <col min="15621" max="15621" width="2.5546875" style="31" customWidth="1"/>
    <col min="15622" max="15622" width="9.6640625" style="31" customWidth="1"/>
    <col min="15623" max="15623" width="8.6640625" style="31" customWidth="1"/>
    <col min="15624" max="15624" width="2.6640625" style="31" customWidth="1"/>
    <col min="15625" max="15625" width="9.6640625" style="31" customWidth="1"/>
    <col min="15626" max="15626" width="8.6640625" style="31" customWidth="1"/>
    <col min="15627" max="15627" width="2.88671875" style="31" customWidth="1"/>
    <col min="15628" max="15628" width="9.44140625" style="31" customWidth="1"/>
    <col min="15629" max="15629" width="9.6640625" style="31" customWidth="1"/>
    <col min="15630" max="15630" width="3.6640625" style="31" customWidth="1"/>
    <col min="15631" max="15872" width="8.88671875" style="31"/>
    <col min="15873" max="15873" width="30.88671875" style="31" customWidth="1"/>
    <col min="15874" max="15874" width="2.44140625" style="31" customWidth="1"/>
    <col min="15875" max="15875" width="9.6640625" style="31" customWidth="1"/>
    <col min="15876" max="15876" width="8.6640625" style="31" customWidth="1"/>
    <col min="15877" max="15877" width="2.5546875" style="31" customWidth="1"/>
    <col min="15878" max="15878" width="9.6640625" style="31" customWidth="1"/>
    <col min="15879" max="15879" width="8.6640625" style="31" customWidth="1"/>
    <col min="15880" max="15880" width="2.6640625" style="31" customWidth="1"/>
    <col min="15881" max="15881" width="9.6640625" style="31" customWidth="1"/>
    <col min="15882" max="15882" width="8.6640625" style="31" customWidth="1"/>
    <col min="15883" max="15883" width="2.88671875" style="31" customWidth="1"/>
    <col min="15884" max="15884" width="9.44140625" style="31" customWidth="1"/>
    <col min="15885" max="15885" width="9.6640625" style="31" customWidth="1"/>
    <col min="15886" max="15886" width="3.6640625" style="31" customWidth="1"/>
    <col min="15887" max="16128" width="8.88671875" style="31"/>
    <col min="16129" max="16129" width="30.88671875" style="31" customWidth="1"/>
    <col min="16130" max="16130" width="2.44140625" style="31" customWidth="1"/>
    <col min="16131" max="16131" width="9.6640625" style="31" customWidth="1"/>
    <col min="16132" max="16132" width="8.6640625" style="31" customWidth="1"/>
    <col min="16133" max="16133" width="2.5546875" style="31" customWidth="1"/>
    <col min="16134" max="16134" width="9.6640625" style="31" customWidth="1"/>
    <col min="16135" max="16135" width="8.6640625" style="31" customWidth="1"/>
    <col min="16136" max="16136" width="2.6640625" style="31" customWidth="1"/>
    <col min="16137" max="16137" width="9.6640625" style="31" customWidth="1"/>
    <col min="16138" max="16138" width="8.6640625" style="31" customWidth="1"/>
    <col min="16139" max="16139" width="2.88671875" style="31" customWidth="1"/>
    <col min="16140" max="16140" width="9.44140625" style="31" customWidth="1"/>
    <col min="16141" max="16141" width="9.6640625" style="31" customWidth="1"/>
    <col min="16142" max="16142" width="3.6640625" style="31" customWidth="1"/>
    <col min="16143" max="16384" width="8.88671875" style="31"/>
  </cols>
  <sheetData>
    <row r="1" spans="1:14">
      <c r="A1" s="34" t="s">
        <v>127</v>
      </c>
    </row>
    <row r="2" spans="1:14">
      <c r="A2" s="34" t="s">
        <v>128</v>
      </c>
    </row>
    <row r="3" spans="1:14" ht="6.9" customHeight="1"/>
    <row r="4" spans="1:14">
      <c r="A4" s="12" t="s">
        <v>257</v>
      </c>
    </row>
    <row r="5" spans="1:14" ht="7.5" customHeight="1" thickBot="1"/>
    <row r="6" spans="1:14" ht="6.9" customHeight="1">
      <c r="A6" s="36"/>
      <c r="B6" s="32"/>
      <c r="C6" s="38"/>
      <c r="D6" s="36"/>
      <c r="E6" s="36"/>
      <c r="F6" s="38"/>
      <c r="G6" s="38"/>
      <c r="H6" s="38"/>
      <c r="I6" s="38"/>
      <c r="J6" s="38"/>
      <c r="K6" s="38"/>
      <c r="L6" s="38"/>
      <c r="M6" s="38"/>
    </row>
    <row r="7" spans="1:14" ht="15.6">
      <c r="C7" s="86" t="s">
        <v>129</v>
      </c>
      <c r="D7" s="86"/>
      <c r="E7" s="86"/>
      <c r="F7" s="86"/>
      <c r="G7" s="86"/>
      <c r="H7" s="86"/>
      <c r="I7" s="86"/>
      <c r="J7" s="86"/>
      <c r="K7" s="86"/>
      <c r="L7" s="86"/>
      <c r="M7" s="86"/>
      <c r="N7" s="13"/>
    </row>
    <row r="8" spans="1:14">
      <c r="A8" s="14" t="s">
        <v>130</v>
      </c>
      <c r="C8" s="87" t="s">
        <v>131</v>
      </c>
      <c r="D8" s="87"/>
      <c r="F8" s="15" t="s">
        <v>132</v>
      </c>
      <c r="G8" s="70"/>
      <c r="H8" s="16"/>
      <c r="I8" s="15" t="s">
        <v>133</v>
      </c>
      <c r="J8" s="70"/>
      <c r="K8" s="16"/>
      <c r="L8" s="15" t="s">
        <v>134</v>
      </c>
      <c r="M8" s="70"/>
      <c r="N8" s="13"/>
    </row>
    <row r="9" spans="1:14">
      <c r="C9" s="17" t="s">
        <v>135</v>
      </c>
      <c r="D9" s="18" t="s">
        <v>136</v>
      </c>
      <c r="F9" s="18" t="s">
        <v>135</v>
      </c>
      <c r="G9" s="18" t="s">
        <v>136</v>
      </c>
      <c r="I9" s="18" t="s">
        <v>135</v>
      </c>
      <c r="J9" s="18" t="s">
        <v>136</v>
      </c>
      <c r="L9" s="18" t="s">
        <v>135</v>
      </c>
      <c r="M9" s="18" t="s">
        <v>136</v>
      </c>
      <c r="N9" s="19"/>
    </row>
    <row r="10" spans="1:14" ht="6.9" customHeight="1" thickBot="1">
      <c r="A10" s="37"/>
      <c r="B10" s="33"/>
      <c r="C10" s="40"/>
      <c r="D10" s="37"/>
      <c r="E10" s="37"/>
      <c r="F10" s="40"/>
      <c r="G10" s="40"/>
      <c r="H10" s="40"/>
      <c r="I10" s="40"/>
      <c r="J10" s="40"/>
      <c r="K10" s="40"/>
      <c r="L10" s="40"/>
      <c r="M10" s="40"/>
    </row>
    <row r="11" spans="1:14" ht="6.9" customHeight="1"/>
    <row r="12" spans="1:14">
      <c r="A12" s="14" t="s">
        <v>22</v>
      </c>
      <c r="C12" s="35">
        <f>IF($A12&lt;&gt;0,F12+I12+L12,"")</f>
        <v>985.5</v>
      </c>
      <c r="D12" s="41">
        <f>IF($A12&lt;&gt;0,G12+J12+M12,"")</f>
        <v>100</v>
      </c>
      <c r="F12" s="35">
        <f>SUM(F14+F33)</f>
        <v>15</v>
      </c>
      <c r="G12" s="35">
        <f>IF($A12&lt;&gt;0,F12/$C12*100,"")</f>
        <v>1.5220700152207001</v>
      </c>
      <c r="I12" s="35">
        <f>SUM(I14+I33)</f>
        <v>4</v>
      </c>
      <c r="J12" s="35">
        <f>IF($A12&lt;&gt;0,I12/$C12*100,"")</f>
        <v>0.40588533739218668</v>
      </c>
      <c r="L12" s="35">
        <f>SUM(L14+L33)</f>
        <v>966.5</v>
      </c>
      <c r="M12" s="35">
        <f>IF($A12&lt;&gt;0,L12/$C12*100,"")</f>
        <v>98.072044647387116</v>
      </c>
    </row>
    <row r="13" spans="1:14" ht="6.9" customHeight="1">
      <c r="C13" s="35" t="str">
        <f>IF($A13&lt;&gt;0,F13+I13+L13,"")</f>
        <v/>
      </c>
      <c r="D13" s="41" t="str">
        <f>IF($A13&lt;&gt;0,G13+J13+M13,"")</f>
        <v/>
      </c>
      <c r="G13" s="35" t="str">
        <f>IF($A13&lt;&gt;0,F13/$C13*100,"")</f>
        <v/>
      </c>
      <c r="J13" s="35" t="str">
        <f>IF($A13&lt;&gt;0,I13/$C13*100,"")</f>
        <v/>
      </c>
      <c r="L13" s="35" t="s">
        <v>137</v>
      </c>
      <c r="M13" s="35" t="str">
        <f>IF($A13&lt;&gt;0,L13/$C13*100,"")</f>
        <v/>
      </c>
    </row>
    <row r="14" spans="1:14">
      <c r="A14" s="14" t="s">
        <v>191</v>
      </c>
      <c r="C14" s="35">
        <f t="shared" ref="C14:D28" si="0">IF($A14&lt;&gt;0,F14+I14+L14,"")</f>
        <v>671.75</v>
      </c>
      <c r="D14" s="41">
        <f t="shared" si="0"/>
        <v>100</v>
      </c>
      <c r="F14" s="35">
        <f>SUM(F16+F21)</f>
        <v>0</v>
      </c>
      <c r="G14" s="35">
        <f t="shared" ref="G14:G36" si="1">IF($A14&lt;&gt;0,F14/$C14*100,"")</f>
        <v>0</v>
      </c>
      <c r="I14" s="35">
        <f>SUM(I16+I21)</f>
        <v>0</v>
      </c>
      <c r="J14" s="35">
        <f t="shared" ref="J14:J36" si="2">IF($A14&lt;&gt;0,I14/$C14*100,"")</f>
        <v>0</v>
      </c>
      <c r="L14" s="35">
        <f>SUM(L16+L21)</f>
        <v>671.75</v>
      </c>
      <c r="M14" s="35">
        <f t="shared" ref="M14:M36" si="3">IF($A14&lt;&gt;0,L14/$C14*100,"")</f>
        <v>100</v>
      </c>
    </row>
    <row r="15" spans="1:14" ht="6.9" customHeight="1">
      <c r="C15" s="35" t="str">
        <f t="shared" si="0"/>
        <v/>
      </c>
      <c r="D15" s="41" t="str">
        <f t="shared" si="0"/>
        <v/>
      </c>
      <c r="G15" s="35" t="str">
        <f t="shared" si="1"/>
        <v/>
      </c>
      <c r="J15" s="35" t="str">
        <f t="shared" si="2"/>
        <v/>
      </c>
      <c r="L15" s="35" t="s">
        <v>137</v>
      </c>
      <c r="M15" s="35" t="str">
        <f t="shared" si="3"/>
        <v/>
      </c>
    </row>
    <row r="16" spans="1:14">
      <c r="A16" s="34" t="s">
        <v>138</v>
      </c>
      <c r="C16" s="35">
        <f t="shared" si="0"/>
        <v>164.25</v>
      </c>
      <c r="D16" s="41">
        <f t="shared" si="0"/>
        <v>100</v>
      </c>
      <c r="F16" s="35">
        <f>SUM(F18:F19)</f>
        <v>0</v>
      </c>
      <c r="G16" s="35">
        <f t="shared" si="1"/>
        <v>0</v>
      </c>
      <c r="I16" s="35">
        <f>SUM(I18:I19)</f>
        <v>0</v>
      </c>
      <c r="J16" s="35">
        <f t="shared" si="2"/>
        <v>0</v>
      </c>
      <c r="L16" s="35">
        <f>SUM(L18:L19)</f>
        <v>164.25</v>
      </c>
      <c r="M16" s="35">
        <f t="shared" si="3"/>
        <v>100</v>
      </c>
    </row>
    <row r="17" spans="1:13">
      <c r="C17" s="35" t="str">
        <f t="shared" si="0"/>
        <v/>
      </c>
      <c r="D17" s="41" t="str">
        <f t="shared" si="0"/>
        <v/>
      </c>
      <c r="G17" s="35" t="str">
        <f t="shared" si="1"/>
        <v/>
      </c>
      <c r="J17" s="35" t="str">
        <f t="shared" si="2"/>
        <v/>
      </c>
      <c r="L17" s="35" t="s">
        <v>137</v>
      </c>
      <c r="M17" s="35" t="str">
        <f t="shared" si="3"/>
        <v/>
      </c>
    </row>
    <row r="18" spans="1:13">
      <c r="A18" s="34" t="s">
        <v>139</v>
      </c>
      <c r="C18" s="35">
        <f t="shared" si="0"/>
        <v>86</v>
      </c>
      <c r="D18" s="41">
        <f t="shared" si="0"/>
        <v>100</v>
      </c>
      <c r="F18" s="35">
        <v>0</v>
      </c>
      <c r="G18" s="35">
        <f t="shared" si="1"/>
        <v>0</v>
      </c>
      <c r="I18" s="35">
        <v>0</v>
      </c>
      <c r="J18" s="35">
        <f t="shared" si="2"/>
        <v>0</v>
      </c>
      <c r="L18" s="35">
        <v>86</v>
      </c>
      <c r="M18" s="35">
        <f t="shared" si="3"/>
        <v>100</v>
      </c>
    </row>
    <row r="19" spans="1:13">
      <c r="A19" s="34" t="s">
        <v>140</v>
      </c>
      <c r="C19" s="35">
        <f t="shared" si="0"/>
        <v>78.25</v>
      </c>
      <c r="D19" s="41">
        <f t="shared" si="0"/>
        <v>100</v>
      </c>
      <c r="F19" s="35">
        <v>0</v>
      </c>
      <c r="G19" s="35">
        <f t="shared" si="1"/>
        <v>0</v>
      </c>
      <c r="I19" s="35">
        <v>0</v>
      </c>
      <c r="J19" s="35">
        <f t="shared" si="2"/>
        <v>0</v>
      </c>
      <c r="L19" s="35">
        <v>78.25</v>
      </c>
      <c r="M19" s="35">
        <f t="shared" si="3"/>
        <v>100</v>
      </c>
    </row>
    <row r="20" spans="1:13">
      <c r="C20" s="35" t="str">
        <f t="shared" si="0"/>
        <v/>
      </c>
      <c r="D20" s="41" t="str">
        <f t="shared" si="0"/>
        <v/>
      </c>
      <c r="G20" s="35" t="str">
        <f t="shared" si="1"/>
        <v/>
      </c>
      <c r="J20" s="35" t="str">
        <f t="shared" si="2"/>
        <v/>
      </c>
      <c r="L20" s="35" t="s">
        <v>137</v>
      </c>
      <c r="M20" s="35" t="str">
        <f t="shared" si="3"/>
        <v/>
      </c>
    </row>
    <row r="21" spans="1:13">
      <c r="A21" s="34" t="s">
        <v>141</v>
      </c>
      <c r="C21" s="35">
        <f t="shared" si="0"/>
        <v>507.5</v>
      </c>
      <c r="D21" s="41">
        <f t="shared" si="0"/>
        <v>100</v>
      </c>
      <c r="F21" s="35">
        <f>SUM(F23:F31)</f>
        <v>0</v>
      </c>
      <c r="G21" s="35">
        <f t="shared" si="1"/>
        <v>0</v>
      </c>
      <c r="I21" s="35">
        <f>SUM(I23:I31)</f>
        <v>0</v>
      </c>
      <c r="J21" s="35">
        <f t="shared" si="2"/>
        <v>0</v>
      </c>
      <c r="L21" s="35">
        <f>SUM(L23:L31)</f>
        <v>507.5</v>
      </c>
      <c r="M21" s="35">
        <f t="shared" si="3"/>
        <v>100</v>
      </c>
    </row>
    <row r="22" spans="1:13">
      <c r="C22" s="35" t="str">
        <f t="shared" si="0"/>
        <v/>
      </c>
      <c r="D22" s="41" t="str">
        <f t="shared" si="0"/>
        <v/>
      </c>
      <c r="G22" s="35" t="str">
        <f t="shared" si="1"/>
        <v/>
      </c>
      <c r="J22" s="35" t="str">
        <f t="shared" si="2"/>
        <v/>
      </c>
      <c r="L22" s="35" t="s">
        <v>137</v>
      </c>
      <c r="M22" s="35" t="str">
        <f t="shared" si="3"/>
        <v/>
      </c>
    </row>
    <row r="23" spans="1:13">
      <c r="A23" s="34" t="s">
        <v>142</v>
      </c>
      <c r="C23" s="35">
        <f t="shared" si="0"/>
        <v>69.5</v>
      </c>
      <c r="D23" s="41">
        <f t="shared" si="0"/>
        <v>100</v>
      </c>
      <c r="F23" s="35">
        <v>0</v>
      </c>
      <c r="G23" s="35">
        <f t="shared" si="1"/>
        <v>0</v>
      </c>
      <c r="I23" s="35">
        <v>0</v>
      </c>
      <c r="J23" s="35">
        <f t="shared" si="2"/>
        <v>0</v>
      </c>
      <c r="L23" s="35">
        <v>69.5</v>
      </c>
      <c r="M23" s="35">
        <f t="shared" si="3"/>
        <v>100</v>
      </c>
    </row>
    <row r="24" spans="1:13">
      <c r="A24" s="34" t="s">
        <v>143</v>
      </c>
      <c r="C24" s="35">
        <f t="shared" si="0"/>
        <v>25</v>
      </c>
      <c r="D24" s="41">
        <f t="shared" si="0"/>
        <v>100</v>
      </c>
      <c r="F24" s="35">
        <v>0</v>
      </c>
      <c r="G24" s="35">
        <f t="shared" si="1"/>
        <v>0</v>
      </c>
      <c r="I24" s="35">
        <v>0</v>
      </c>
      <c r="J24" s="35">
        <f t="shared" si="2"/>
        <v>0</v>
      </c>
      <c r="L24" s="35">
        <v>25</v>
      </c>
      <c r="M24" s="35">
        <f t="shared" si="3"/>
        <v>100</v>
      </c>
    </row>
    <row r="25" spans="1:13">
      <c r="A25" s="34" t="s">
        <v>144</v>
      </c>
      <c r="C25" s="35">
        <f t="shared" si="0"/>
        <v>188</v>
      </c>
      <c r="D25" s="41">
        <f t="shared" si="0"/>
        <v>100</v>
      </c>
      <c r="F25" s="35">
        <v>0</v>
      </c>
      <c r="G25" s="35">
        <f t="shared" si="1"/>
        <v>0</v>
      </c>
      <c r="I25" s="35">
        <v>0</v>
      </c>
      <c r="J25" s="35">
        <f t="shared" si="2"/>
        <v>0</v>
      </c>
      <c r="L25" s="35">
        <v>188</v>
      </c>
      <c r="M25" s="35">
        <f t="shared" si="3"/>
        <v>100</v>
      </c>
    </row>
    <row r="26" spans="1:13">
      <c r="A26" s="34" t="s">
        <v>145</v>
      </c>
      <c r="C26" s="35">
        <f t="shared" si="0"/>
        <v>12</v>
      </c>
      <c r="D26" s="41">
        <f t="shared" si="0"/>
        <v>100</v>
      </c>
      <c r="F26" s="35">
        <v>0</v>
      </c>
      <c r="G26" s="35">
        <f t="shared" si="1"/>
        <v>0</v>
      </c>
      <c r="I26" s="35">
        <v>0</v>
      </c>
      <c r="J26" s="35">
        <f t="shared" si="2"/>
        <v>0</v>
      </c>
      <c r="L26" s="35">
        <v>12</v>
      </c>
      <c r="M26" s="35">
        <f t="shared" si="3"/>
        <v>100</v>
      </c>
    </row>
    <row r="27" spans="1:13">
      <c r="A27" s="34" t="s">
        <v>146</v>
      </c>
      <c r="C27" s="35">
        <f t="shared" si="0"/>
        <v>42</v>
      </c>
      <c r="D27" s="41">
        <f t="shared" si="0"/>
        <v>100</v>
      </c>
      <c r="F27" s="35">
        <v>0</v>
      </c>
      <c r="G27" s="35">
        <f t="shared" si="1"/>
        <v>0</v>
      </c>
      <c r="I27" s="35">
        <v>0</v>
      </c>
      <c r="J27" s="35">
        <f t="shared" si="2"/>
        <v>0</v>
      </c>
      <c r="L27" s="35">
        <v>42</v>
      </c>
      <c r="M27" s="35">
        <f t="shared" si="3"/>
        <v>100</v>
      </c>
    </row>
    <row r="28" spans="1:13">
      <c r="A28" s="34" t="s">
        <v>147</v>
      </c>
      <c r="C28" s="35">
        <f t="shared" si="0"/>
        <v>151</v>
      </c>
      <c r="D28" s="41">
        <f t="shared" si="0"/>
        <v>100</v>
      </c>
      <c r="F28" s="35">
        <v>0</v>
      </c>
      <c r="G28" s="35">
        <f t="shared" si="1"/>
        <v>0</v>
      </c>
      <c r="I28" s="35">
        <v>0</v>
      </c>
      <c r="J28" s="35">
        <f t="shared" si="2"/>
        <v>0</v>
      </c>
      <c r="L28" s="35">
        <v>151</v>
      </c>
      <c r="M28" s="35">
        <f t="shared" si="3"/>
        <v>100</v>
      </c>
    </row>
    <row r="29" spans="1:13">
      <c r="A29" s="12" t="s">
        <v>148</v>
      </c>
      <c r="C29" s="35">
        <f>IF($A29&lt;&gt;0,F29+I29+L29,"")</f>
        <v>1</v>
      </c>
      <c r="D29" s="41">
        <f>IF($A29&lt;&gt;0,G29+J29+M29,"")</f>
        <v>100</v>
      </c>
      <c r="F29" s="35">
        <v>0</v>
      </c>
      <c r="G29" s="35">
        <f>IF($A29&lt;&gt;0,F29/$C29*100,"")</f>
        <v>0</v>
      </c>
      <c r="I29" s="35">
        <v>0</v>
      </c>
      <c r="J29" s="35">
        <f>IF($A29&lt;&gt;0,I29/$C29*100,"")</f>
        <v>0</v>
      </c>
      <c r="L29" s="35">
        <v>1</v>
      </c>
      <c r="M29" s="35">
        <f>IF($A29&lt;&gt;0,L29/$C29*100,"")</f>
        <v>100</v>
      </c>
    </row>
    <row r="30" spans="1:13">
      <c r="A30" s="34" t="s">
        <v>149</v>
      </c>
      <c r="C30" s="35">
        <f t="shared" ref="C30:D39" si="4">IF($A30&lt;&gt;0,F30+I30+L30,"")</f>
        <v>17</v>
      </c>
      <c r="D30" s="41">
        <f t="shared" si="4"/>
        <v>100</v>
      </c>
      <c r="F30" s="35">
        <v>0</v>
      </c>
      <c r="G30" s="35">
        <f t="shared" si="1"/>
        <v>0</v>
      </c>
      <c r="I30" s="35">
        <v>0</v>
      </c>
      <c r="J30" s="35">
        <f t="shared" si="2"/>
        <v>0</v>
      </c>
      <c r="L30" s="35">
        <v>17</v>
      </c>
      <c r="M30" s="35">
        <f t="shared" si="3"/>
        <v>100</v>
      </c>
    </row>
    <row r="31" spans="1:13">
      <c r="A31" s="34" t="s">
        <v>150</v>
      </c>
      <c r="C31" s="35">
        <f t="shared" si="4"/>
        <v>2</v>
      </c>
      <c r="D31" s="41">
        <f t="shared" si="4"/>
        <v>100</v>
      </c>
      <c r="F31" s="35">
        <v>0</v>
      </c>
      <c r="G31" s="35">
        <f t="shared" si="1"/>
        <v>0</v>
      </c>
      <c r="I31" s="35">
        <v>0</v>
      </c>
      <c r="J31" s="35">
        <f t="shared" si="2"/>
        <v>0</v>
      </c>
      <c r="L31" s="35">
        <v>2</v>
      </c>
      <c r="M31" s="35">
        <f t="shared" si="3"/>
        <v>100</v>
      </c>
    </row>
    <row r="32" spans="1:13" ht="12" customHeight="1">
      <c r="C32" s="35" t="str">
        <f t="shared" si="4"/>
        <v/>
      </c>
      <c r="D32" s="41" t="str">
        <f t="shared" si="4"/>
        <v/>
      </c>
      <c r="G32" s="35" t="str">
        <f t="shared" si="1"/>
        <v/>
      </c>
      <c r="J32" s="35" t="str">
        <f t="shared" si="2"/>
        <v/>
      </c>
      <c r="L32" s="35" t="s">
        <v>137</v>
      </c>
      <c r="M32" s="35" t="str">
        <f t="shared" si="3"/>
        <v/>
      </c>
    </row>
    <row r="33" spans="1:13">
      <c r="A33" s="14" t="s">
        <v>181</v>
      </c>
      <c r="C33" s="35">
        <f t="shared" si="4"/>
        <v>313.75</v>
      </c>
      <c r="D33" s="41">
        <f t="shared" si="4"/>
        <v>100</v>
      </c>
      <c r="F33" s="35">
        <f>SUM(F35:F39)</f>
        <v>15</v>
      </c>
      <c r="G33" s="35">
        <f t="shared" si="1"/>
        <v>4.7808764940239046</v>
      </c>
      <c r="I33" s="35">
        <f>SUM(I35:I39)</f>
        <v>4</v>
      </c>
      <c r="J33" s="35">
        <f t="shared" si="2"/>
        <v>1.2749003984063745</v>
      </c>
      <c r="L33" s="35">
        <f>SUM(L35:L39)</f>
        <v>294.75</v>
      </c>
      <c r="M33" s="35">
        <f t="shared" si="3"/>
        <v>93.944223107569726</v>
      </c>
    </row>
    <row r="34" spans="1:13" ht="6.9" customHeight="1">
      <c r="C34" s="35" t="str">
        <f t="shared" si="4"/>
        <v/>
      </c>
      <c r="D34" s="41" t="str">
        <f t="shared" si="4"/>
        <v/>
      </c>
      <c r="G34" s="35" t="str">
        <f t="shared" si="1"/>
        <v/>
      </c>
      <c r="J34" s="35" t="str">
        <f t="shared" si="2"/>
        <v/>
      </c>
      <c r="L34" s="35" t="s">
        <v>137</v>
      </c>
      <c r="M34" s="35" t="str">
        <f t="shared" si="3"/>
        <v/>
      </c>
    </row>
    <row r="35" spans="1:13" ht="15.6">
      <c r="A35" s="20" t="s">
        <v>213</v>
      </c>
      <c r="C35" s="35">
        <f t="shared" si="4"/>
        <v>103.75</v>
      </c>
      <c r="D35" s="41">
        <f t="shared" si="4"/>
        <v>100</v>
      </c>
      <c r="F35" s="42">
        <v>1</v>
      </c>
      <c r="G35" s="35">
        <f t="shared" si="1"/>
        <v>0.96385542168674709</v>
      </c>
      <c r="I35" s="35">
        <v>2</v>
      </c>
      <c r="J35" s="35">
        <f t="shared" si="2"/>
        <v>1.9277108433734942</v>
      </c>
      <c r="L35" s="35">
        <v>100.75</v>
      </c>
      <c r="M35" s="35">
        <f t="shared" si="3"/>
        <v>97.108433734939752</v>
      </c>
    </row>
    <row r="36" spans="1:13" ht="15.6">
      <c r="A36" s="20" t="s">
        <v>214</v>
      </c>
      <c r="C36" s="35">
        <f t="shared" si="4"/>
        <v>74.5</v>
      </c>
      <c r="D36" s="41">
        <f t="shared" si="4"/>
        <v>100</v>
      </c>
      <c r="F36" s="35">
        <v>1</v>
      </c>
      <c r="G36" s="35">
        <f t="shared" si="1"/>
        <v>1.3422818791946309</v>
      </c>
      <c r="I36" s="35">
        <v>1</v>
      </c>
      <c r="J36" s="35">
        <f t="shared" si="2"/>
        <v>1.3422818791946309</v>
      </c>
      <c r="L36" s="35">
        <v>72.5</v>
      </c>
      <c r="M36" s="35">
        <f t="shared" si="3"/>
        <v>97.31543624161074</v>
      </c>
    </row>
    <row r="37" spans="1:13" ht="15.6">
      <c r="A37" s="20" t="s">
        <v>215</v>
      </c>
      <c r="C37" s="35">
        <f t="shared" si="4"/>
        <v>81</v>
      </c>
      <c r="D37" s="41">
        <f t="shared" si="4"/>
        <v>99.999999999999986</v>
      </c>
      <c r="F37" s="42">
        <v>12</v>
      </c>
      <c r="G37" s="35">
        <f>IF($A37&lt;&gt;0,F37/$C37*100,"")</f>
        <v>14.814814814814813</v>
      </c>
      <c r="I37" s="35">
        <v>1</v>
      </c>
      <c r="J37" s="35">
        <f>IF($A37&lt;&gt;0,I37/$C37*100,"")</f>
        <v>1.2345679012345678</v>
      </c>
      <c r="L37" s="35">
        <v>68</v>
      </c>
      <c r="M37" s="35">
        <f>IF($A37&lt;&gt;0,L37/$C37*100,"")</f>
        <v>83.950617283950606</v>
      </c>
    </row>
    <row r="38" spans="1:13">
      <c r="A38" s="20" t="s">
        <v>182</v>
      </c>
      <c r="C38" s="35">
        <f t="shared" si="4"/>
        <v>25</v>
      </c>
      <c r="D38" s="41">
        <f t="shared" si="4"/>
        <v>100</v>
      </c>
      <c r="F38" s="35">
        <v>1</v>
      </c>
      <c r="G38" s="35">
        <f>IF($A38&lt;&gt;0,F38/$C38*100,"")</f>
        <v>4</v>
      </c>
      <c r="I38" s="35">
        <v>0</v>
      </c>
      <c r="J38" s="35">
        <f>IF($A38&lt;&gt;0,I38/$C38*100,"")</f>
        <v>0</v>
      </c>
      <c r="L38" s="35">
        <v>24</v>
      </c>
      <c r="M38" s="35">
        <f>IF($A38&lt;&gt;0,L38/$C38*100,"")</f>
        <v>96</v>
      </c>
    </row>
    <row r="39" spans="1:13">
      <c r="A39" s="20" t="s">
        <v>183</v>
      </c>
      <c r="C39" s="35">
        <f t="shared" si="4"/>
        <v>29.5</v>
      </c>
      <c r="D39" s="41">
        <f t="shared" si="4"/>
        <v>100</v>
      </c>
      <c r="F39" s="35">
        <v>0</v>
      </c>
      <c r="G39" s="35">
        <f>IF($A39&lt;&gt;0,F39/$C39*100,"")</f>
        <v>0</v>
      </c>
      <c r="I39" s="35">
        <v>0</v>
      </c>
      <c r="J39" s="35">
        <f>IF($A39&lt;&gt;0,I39/$C39*100,"")</f>
        <v>0</v>
      </c>
      <c r="L39" s="35">
        <v>29.5</v>
      </c>
      <c r="M39" s="35">
        <f>IF($A39&lt;&gt;0,L39/$C39*100,"")</f>
        <v>100</v>
      </c>
    </row>
    <row r="40" spans="1:13" ht="6.9" customHeight="1" thickBot="1">
      <c r="A40" s="37"/>
      <c r="B40" s="33"/>
      <c r="C40" s="40"/>
      <c r="D40" s="37"/>
      <c r="E40" s="37"/>
      <c r="F40" s="40"/>
      <c r="G40" s="40"/>
      <c r="H40" s="40"/>
      <c r="I40" s="40"/>
      <c r="J40" s="40"/>
      <c r="K40" s="40"/>
      <c r="L40" s="40"/>
      <c r="M40" s="40"/>
    </row>
    <row r="41" spans="1:13" ht="6.9" customHeight="1"/>
    <row r="42" spans="1:13" ht="13.5" customHeight="1">
      <c r="A42" s="21" t="s">
        <v>262</v>
      </c>
    </row>
    <row r="43" spans="1:13" ht="15.6">
      <c r="A43" s="21" t="s">
        <v>185</v>
      </c>
    </row>
    <row r="44" spans="1:13" ht="15.6">
      <c r="A44" s="21" t="s">
        <v>186</v>
      </c>
    </row>
    <row r="45" spans="1:13" ht="15.6">
      <c r="A45" s="21" t="s">
        <v>187</v>
      </c>
    </row>
    <row r="46" spans="1:13" ht="4.5" customHeight="1">
      <c r="A46" s="21" t="s">
        <v>188</v>
      </c>
    </row>
    <row r="47" spans="1:13">
      <c r="A47" s="12" t="s">
        <v>202</v>
      </c>
    </row>
    <row r="48" spans="1:13">
      <c r="A48" s="34" t="s">
        <v>189</v>
      </c>
    </row>
    <row r="50" spans="1:1">
      <c r="A50" s="43"/>
    </row>
  </sheetData>
  <mergeCells count="2">
    <mergeCell ref="C7:M7"/>
    <mergeCell ref="C8:D8"/>
  </mergeCells>
  <pageMargins left="0.70866141732283472" right="0.70866141732283472" top="0.74803149606299213" bottom="0.74803149606299213" header="0.31496062992125984" footer="0.31496062992125984"/>
  <pageSetup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2:K4"/>
  <sheetViews>
    <sheetView workbookViewId="0">
      <selection activeCell="J2" sqref="J2"/>
    </sheetView>
  </sheetViews>
  <sheetFormatPr baseColWidth="10" defaultRowHeight="14.4"/>
  <sheetData>
    <row r="2" spans="2:11" ht="22.8">
      <c r="B2" s="27" t="s">
        <v>134</v>
      </c>
      <c r="C2" s="27" t="s">
        <v>210</v>
      </c>
      <c r="D2" s="27" t="s">
        <v>132</v>
      </c>
      <c r="J2" s="23"/>
    </row>
    <row r="3" spans="2:11" ht="22.8">
      <c r="B3" s="22">
        <v>98.07</v>
      </c>
      <c r="C3" s="22">
        <v>0.41</v>
      </c>
      <c r="D3" s="22">
        <v>1.52</v>
      </c>
      <c r="H3" s="24"/>
    </row>
    <row r="4" spans="2:11" ht="22.8">
      <c r="H4" s="25"/>
      <c r="K4" s="26"/>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0"/>
  <sheetViews>
    <sheetView workbookViewId="0">
      <selection activeCell="A9" sqref="A9"/>
    </sheetView>
  </sheetViews>
  <sheetFormatPr baseColWidth="10" defaultColWidth="11.44140625" defaultRowHeight="14.4"/>
  <cols>
    <col min="1" max="1" width="13.33203125" style="56" customWidth="1"/>
    <col min="2" max="16384" width="11.44140625" style="56"/>
  </cols>
  <sheetData>
    <row r="1" spans="1:10" ht="15.6">
      <c r="A1" s="5" t="s">
        <v>126</v>
      </c>
    </row>
    <row r="2" spans="1:10" ht="15.6">
      <c r="A2" s="57" t="s">
        <v>205</v>
      </c>
    </row>
    <row r="3" spans="1:10">
      <c r="A3" s="58"/>
    </row>
    <row r="4" spans="1:10" ht="15.6">
      <c r="A4" s="57" t="s">
        <v>194</v>
      </c>
    </row>
    <row r="5" spans="1:10" ht="15.6">
      <c r="A5" s="92" t="s">
        <v>206</v>
      </c>
      <c r="B5" s="90" t="s">
        <v>216</v>
      </c>
      <c r="C5" s="90"/>
      <c r="D5" s="90"/>
      <c r="E5" s="90"/>
      <c r="F5" s="90"/>
      <c r="G5" s="90"/>
      <c r="H5" s="90"/>
      <c r="I5" s="90"/>
      <c r="J5" s="90"/>
    </row>
    <row r="6" spans="1:10">
      <c r="A6" s="58"/>
    </row>
    <row r="7" spans="1:10" ht="15.6">
      <c r="A7" s="57" t="s">
        <v>207</v>
      </c>
    </row>
    <row r="8" spans="1:10" ht="15.6">
      <c r="A8" s="92" t="s">
        <v>208</v>
      </c>
      <c r="B8" s="90" t="s">
        <v>217</v>
      </c>
      <c r="C8" s="90"/>
      <c r="D8" s="90"/>
      <c r="E8" s="90"/>
      <c r="F8" s="90"/>
      <c r="G8" s="90"/>
      <c r="H8" s="90"/>
      <c r="I8" s="90"/>
      <c r="J8" s="90"/>
    </row>
    <row r="9" spans="1:10" ht="15.6">
      <c r="A9" s="92" t="s">
        <v>209</v>
      </c>
      <c r="B9" s="90" t="s">
        <v>218</v>
      </c>
      <c r="C9" s="90"/>
      <c r="D9" s="90"/>
      <c r="E9" s="90"/>
      <c r="F9" s="90"/>
      <c r="G9" s="90"/>
      <c r="H9" s="90"/>
      <c r="I9" s="90"/>
      <c r="J9" s="90"/>
    </row>
    <row r="10" spans="1:10" ht="15.6">
      <c r="A10" s="10"/>
      <c r="B10" s="10"/>
    </row>
  </sheetData>
  <mergeCells count="3">
    <mergeCell ref="B5:J5"/>
    <mergeCell ref="B8:J8"/>
    <mergeCell ref="B9:J9"/>
  </mergeCells>
  <hyperlinks>
    <hyperlink ref="A5" location="'CUADRO DS1'!A1" display="Cuadro DS1"/>
    <hyperlink ref="A8" location="'CUADRO AI-1'!A1" display="Cuadro AI 1"/>
    <hyperlink ref="A9" location="'CUADRO AI-2'!A1" display="Cuadro AI 2"/>
  </hyperlinks>
  <pageMargins left="0.70866141732283472" right="0.70866141732283472" top="0.74803149606299213" bottom="0.74803149606299213" header="0.31496062992125984" footer="0.31496062992125984"/>
  <pageSetup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topLeftCell="A22" workbookViewId="0">
      <selection activeCell="A59" sqref="A59"/>
    </sheetView>
  </sheetViews>
  <sheetFormatPr baseColWidth="10" defaultColWidth="8.88671875" defaultRowHeight="13.2"/>
  <cols>
    <col min="1" max="1" width="32.6640625" style="34" customWidth="1"/>
    <col min="2" max="2" width="2.44140625" style="31" customWidth="1"/>
    <col min="3" max="3" width="9.6640625" style="35" customWidth="1"/>
    <col min="4" max="4" width="8.6640625" style="34" customWidth="1"/>
    <col min="5" max="5" width="2.5546875" style="34" customWidth="1"/>
    <col min="6" max="6" width="9.6640625" style="35" customWidth="1"/>
    <col min="7" max="7" width="8.6640625" style="35" customWidth="1"/>
    <col min="8" max="8" width="2.6640625" style="35" customWidth="1"/>
    <col min="9" max="9" width="9.6640625" style="35" customWidth="1"/>
    <col min="10" max="10" width="8.6640625" style="35" customWidth="1"/>
    <col min="11" max="11" width="2.88671875" style="35" customWidth="1"/>
    <col min="12" max="12" width="9.44140625" style="35" customWidth="1"/>
    <col min="13" max="13" width="9.6640625" style="35" customWidth="1"/>
    <col min="14" max="14" width="3.6640625" style="39" customWidth="1"/>
    <col min="15" max="256" width="8.88671875" style="31"/>
    <col min="257" max="257" width="30.88671875" style="31" customWidth="1"/>
    <col min="258" max="258" width="2.44140625" style="31" customWidth="1"/>
    <col min="259" max="259" width="9.6640625" style="31" customWidth="1"/>
    <col min="260" max="260" width="8.6640625" style="31" customWidth="1"/>
    <col min="261" max="261" width="2.5546875" style="31" customWidth="1"/>
    <col min="262" max="262" width="9.6640625" style="31" customWidth="1"/>
    <col min="263" max="263" width="8.6640625" style="31" customWidth="1"/>
    <col min="264" max="264" width="2.6640625" style="31" customWidth="1"/>
    <col min="265" max="265" width="9.6640625" style="31" customWidth="1"/>
    <col min="266" max="266" width="8.6640625" style="31" customWidth="1"/>
    <col min="267" max="267" width="2.88671875" style="31" customWidth="1"/>
    <col min="268" max="268" width="9.44140625" style="31" customWidth="1"/>
    <col min="269" max="269" width="9.6640625" style="31" customWidth="1"/>
    <col min="270" max="270" width="3.6640625" style="31" customWidth="1"/>
    <col min="271" max="512" width="8.88671875" style="31"/>
    <col min="513" max="513" width="30.88671875" style="31" customWidth="1"/>
    <col min="514" max="514" width="2.44140625" style="31" customWidth="1"/>
    <col min="515" max="515" width="9.6640625" style="31" customWidth="1"/>
    <col min="516" max="516" width="8.6640625" style="31" customWidth="1"/>
    <col min="517" max="517" width="2.5546875" style="31" customWidth="1"/>
    <col min="518" max="518" width="9.6640625" style="31" customWidth="1"/>
    <col min="519" max="519" width="8.6640625" style="31" customWidth="1"/>
    <col min="520" max="520" width="2.6640625" style="31" customWidth="1"/>
    <col min="521" max="521" width="9.6640625" style="31" customWidth="1"/>
    <col min="522" max="522" width="8.6640625" style="31" customWidth="1"/>
    <col min="523" max="523" width="2.88671875" style="31" customWidth="1"/>
    <col min="524" max="524" width="9.44140625" style="31" customWidth="1"/>
    <col min="525" max="525" width="9.6640625" style="31" customWidth="1"/>
    <col min="526" max="526" width="3.6640625" style="31" customWidth="1"/>
    <col min="527" max="768" width="8.88671875" style="31"/>
    <col min="769" max="769" width="30.88671875" style="31" customWidth="1"/>
    <col min="770" max="770" width="2.44140625" style="31" customWidth="1"/>
    <col min="771" max="771" width="9.6640625" style="31" customWidth="1"/>
    <col min="772" max="772" width="8.6640625" style="31" customWidth="1"/>
    <col min="773" max="773" width="2.5546875" style="31" customWidth="1"/>
    <col min="774" max="774" width="9.6640625" style="31" customWidth="1"/>
    <col min="775" max="775" width="8.6640625" style="31" customWidth="1"/>
    <col min="776" max="776" width="2.6640625" style="31" customWidth="1"/>
    <col min="777" max="777" width="9.6640625" style="31" customWidth="1"/>
    <col min="778" max="778" width="8.6640625" style="31" customWidth="1"/>
    <col min="779" max="779" width="2.88671875" style="31" customWidth="1"/>
    <col min="780" max="780" width="9.44140625" style="31" customWidth="1"/>
    <col min="781" max="781" width="9.6640625" style="31" customWidth="1"/>
    <col min="782" max="782" width="3.6640625" style="31" customWidth="1"/>
    <col min="783" max="1024" width="8.88671875" style="31"/>
    <col min="1025" max="1025" width="30.88671875" style="31" customWidth="1"/>
    <col min="1026" max="1026" width="2.44140625" style="31" customWidth="1"/>
    <col min="1027" max="1027" width="9.6640625" style="31" customWidth="1"/>
    <col min="1028" max="1028" width="8.6640625" style="31" customWidth="1"/>
    <col min="1029" max="1029" width="2.5546875" style="31" customWidth="1"/>
    <col min="1030" max="1030" width="9.6640625" style="31" customWidth="1"/>
    <col min="1031" max="1031" width="8.6640625" style="31" customWidth="1"/>
    <col min="1032" max="1032" width="2.6640625" style="31" customWidth="1"/>
    <col min="1033" max="1033" width="9.6640625" style="31" customWidth="1"/>
    <col min="1034" max="1034" width="8.6640625" style="31" customWidth="1"/>
    <col min="1035" max="1035" width="2.88671875" style="31" customWidth="1"/>
    <col min="1036" max="1036" width="9.44140625" style="31" customWidth="1"/>
    <col min="1037" max="1037" width="9.6640625" style="31" customWidth="1"/>
    <col min="1038" max="1038" width="3.6640625" style="31" customWidth="1"/>
    <col min="1039" max="1280" width="8.88671875" style="31"/>
    <col min="1281" max="1281" width="30.88671875" style="31" customWidth="1"/>
    <col min="1282" max="1282" width="2.44140625" style="31" customWidth="1"/>
    <col min="1283" max="1283" width="9.6640625" style="31" customWidth="1"/>
    <col min="1284" max="1284" width="8.6640625" style="31" customWidth="1"/>
    <col min="1285" max="1285" width="2.5546875" style="31" customWidth="1"/>
    <col min="1286" max="1286" width="9.6640625" style="31" customWidth="1"/>
    <col min="1287" max="1287" width="8.6640625" style="31" customWidth="1"/>
    <col min="1288" max="1288" width="2.6640625" style="31" customWidth="1"/>
    <col min="1289" max="1289" width="9.6640625" style="31" customWidth="1"/>
    <col min="1290" max="1290" width="8.6640625" style="31" customWidth="1"/>
    <col min="1291" max="1291" width="2.88671875" style="31" customWidth="1"/>
    <col min="1292" max="1292" width="9.44140625" style="31" customWidth="1"/>
    <col min="1293" max="1293" width="9.6640625" style="31" customWidth="1"/>
    <col min="1294" max="1294" width="3.6640625" style="31" customWidth="1"/>
    <col min="1295" max="1536" width="8.88671875" style="31"/>
    <col min="1537" max="1537" width="30.88671875" style="31" customWidth="1"/>
    <col min="1538" max="1538" width="2.44140625" style="31" customWidth="1"/>
    <col min="1539" max="1539" width="9.6640625" style="31" customWidth="1"/>
    <col min="1540" max="1540" width="8.6640625" style="31" customWidth="1"/>
    <col min="1541" max="1541" width="2.5546875" style="31" customWidth="1"/>
    <col min="1542" max="1542" width="9.6640625" style="31" customWidth="1"/>
    <col min="1543" max="1543" width="8.6640625" style="31" customWidth="1"/>
    <col min="1544" max="1544" width="2.6640625" style="31" customWidth="1"/>
    <col min="1545" max="1545" width="9.6640625" style="31" customWidth="1"/>
    <col min="1546" max="1546" width="8.6640625" style="31" customWidth="1"/>
    <col min="1547" max="1547" width="2.88671875" style="31" customWidth="1"/>
    <col min="1548" max="1548" width="9.44140625" style="31" customWidth="1"/>
    <col min="1549" max="1549" width="9.6640625" style="31" customWidth="1"/>
    <col min="1550" max="1550" width="3.6640625" style="31" customWidth="1"/>
    <col min="1551" max="1792" width="8.88671875" style="31"/>
    <col min="1793" max="1793" width="30.88671875" style="31" customWidth="1"/>
    <col min="1794" max="1794" width="2.44140625" style="31" customWidth="1"/>
    <col min="1795" max="1795" width="9.6640625" style="31" customWidth="1"/>
    <col min="1796" max="1796" width="8.6640625" style="31" customWidth="1"/>
    <col min="1797" max="1797" width="2.5546875" style="31" customWidth="1"/>
    <col min="1798" max="1798" width="9.6640625" style="31" customWidth="1"/>
    <col min="1799" max="1799" width="8.6640625" style="31" customWidth="1"/>
    <col min="1800" max="1800" width="2.6640625" style="31" customWidth="1"/>
    <col min="1801" max="1801" width="9.6640625" style="31" customWidth="1"/>
    <col min="1802" max="1802" width="8.6640625" style="31" customWidth="1"/>
    <col min="1803" max="1803" width="2.88671875" style="31" customWidth="1"/>
    <col min="1804" max="1804" width="9.44140625" style="31" customWidth="1"/>
    <col min="1805" max="1805" width="9.6640625" style="31" customWidth="1"/>
    <col min="1806" max="1806" width="3.6640625" style="31" customWidth="1"/>
    <col min="1807" max="2048" width="8.88671875" style="31"/>
    <col min="2049" max="2049" width="30.88671875" style="31" customWidth="1"/>
    <col min="2050" max="2050" width="2.44140625" style="31" customWidth="1"/>
    <col min="2051" max="2051" width="9.6640625" style="31" customWidth="1"/>
    <col min="2052" max="2052" width="8.6640625" style="31" customWidth="1"/>
    <col min="2053" max="2053" width="2.5546875" style="31" customWidth="1"/>
    <col min="2054" max="2054" width="9.6640625" style="31" customWidth="1"/>
    <col min="2055" max="2055" width="8.6640625" style="31" customWidth="1"/>
    <col min="2056" max="2056" width="2.6640625" style="31" customWidth="1"/>
    <col min="2057" max="2057" width="9.6640625" style="31" customWidth="1"/>
    <col min="2058" max="2058" width="8.6640625" style="31" customWidth="1"/>
    <col min="2059" max="2059" width="2.88671875" style="31" customWidth="1"/>
    <col min="2060" max="2060" width="9.44140625" style="31" customWidth="1"/>
    <col min="2061" max="2061" width="9.6640625" style="31" customWidth="1"/>
    <col min="2062" max="2062" width="3.6640625" style="31" customWidth="1"/>
    <col min="2063" max="2304" width="8.88671875" style="31"/>
    <col min="2305" max="2305" width="30.88671875" style="31" customWidth="1"/>
    <col min="2306" max="2306" width="2.44140625" style="31" customWidth="1"/>
    <col min="2307" max="2307" width="9.6640625" style="31" customWidth="1"/>
    <col min="2308" max="2308" width="8.6640625" style="31" customWidth="1"/>
    <col min="2309" max="2309" width="2.5546875" style="31" customWidth="1"/>
    <col min="2310" max="2310" width="9.6640625" style="31" customWidth="1"/>
    <col min="2311" max="2311" width="8.6640625" style="31" customWidth="1"/>
    <col min="2312" max="2312" width="2.6640625" style="31" customWidth="1"/>
    <col min="2313" max="2313" width="9.6640625" style="31" customWidth="1"/>
    <col min="2314" max="2314" width="8.6640625" style="31" customWidth="1"/>
    <col min="2315" max="2315" width="2.88671875" style="31" customWidth="1"/>
    <col min="2316" max="2316" width="9.44140625" style="31" customWidth="1"/>
    <col min="2317" max="2317" width="9.6640625" style="31" customWidth="1"/>
    <col min="2318" max="2318" width="3.6640625" style="31" customWidth="1"/>
    <col min="2319" max="2560" width="8.88671875" style="31"/>
    <col min="2561" max="2561" width="30.88671875" style="31" customWidth="1"/>
    <col min="2562" max="2562" width="2.44140625" style="31" customWidth="1"/>
    <col min="2563" max="2563" width="9.6640625" style="31" customWidth="1"/>
    <col min="2564" max="2564" width="8.6640625" style="31" customWidth="1"/>
    <col min="2565" max="2565" width="2.5546875" style="31" customWidth="1"/>
    <col min="2566" max="2566" width="9.6640625" style="31" customWidth="1"/>
    <col min="2567" max="2567" width="8.6640625" style="31" customWidth="1"/>
    <col min="2568" max="2568" width="2.6640625" style="31" customWidth="1"/>
    <col min="2569" max="2569" width="9.6640625" style="31" customWidth="1"/>
    <col min="2570" max="2570" width="8.6640625" style="31" customWidth="1"/>
    <col min="2571" max="2571" width="2.88671875" style="31" customWidth="1"/>
    <col min="2572" max="2572" width="9.44140625" style="31" customWidth="1"/>
    <col min="2573" max="2573" width="9.6640625" style="31" customWidth="1"/>
    <col min="2574" max="2574" width="3.6640625" style="31" customWidth="1"/>
    <col min="2575" max="2816" width="8.88671875" style="31"/>
    <col min="2817" max="2817" width="30.88671875" style="31" customWidth="1"/>
    <col min="2818" max="2818" width="2.44140625" style="31" customWidth="1"/>
    <col min="2819" max="2819" width="9.6640625" style="31" customWidth="1"/>
    <col min="2820" max="2820" width="8.6640625" style="31" customWidth="1"/>
    <col min="2821" max="2821" width="2.5546875" style="31" customWidth="1"/>
    <col min="2822" max="2822" width="9.6640625" style="31" customWidth="1"/>
    <col min="2823" max="2823" width="8.6640625" style="31" customWidth="1"/>
    <col min="2824" max="2824" width="2.6640625" style="31" customWidth="1"/>
    <col min="2825" max="2825" width="9.6640625" style="31" customWidth="1"/>
    <col min="2826" max="2826" width="8.6640625" style="31" customWidth="1"/>
    <col min="2827" max="2827" width="2.88671875" style="31" customWidth="1"/>
    <col min="2828" max="2828" width="9.44140625" style="31" customWidth="1"/>
    <col min="2829" max="2829" width="9.6640625" style="31" customWidth="1"/>
    <col min="2830" max="2830" width="3.6640625" style="31" customWidth="1"/>
    <col min="2831" max="3072" width="8.88671875" style="31"/>
    <col min="3073" max="3073" width="30.88671875" style="31" customWidth="1"/>
    <col min="3074" max="3074" width="2.44140625" style="31" customWidth="1"/>
    <col min="3075" max="3075" width="9.6640625" style="31" customWidth="1"/>
    <col min="3076" max="3076" width="8.6640625" style="31" customWidth="1"/>
    <col min="3077" max="3077" width="2.5546875" style="31" customWidth="1"/>
    <col min="3078" max="3078" width="9.6640625" style="31" customWidth="1"/>
    <col min="3079" max="3079" width="8.6640625" style="31" customWidth="1"/>
    <col min="3080" max="3080" width="2.6640625" style="31" customWidth="1"/>
    <col min="3081" max="3081" width="9.6640625" style="31" customWidth="1"/>
    <col min="3082" max="3082" width="8.6640625" style="31" customWidth="1"/>
    <col min="3083" max="3083" width="2.88671875" style="31" customWidth="1"/>
    <col min="3084" max="3084" width="9.44140625" style="31" customWidth="1"/>
    <col min="3085" max="3085" width="9.6640625" style="31" customWidth="1"/>
    <col min="3086" max="3086" width="3.6640625" style="31" customWidth="1"/>
    <col min="3087" max="3328" width="8.88671875" style="31"/>
    <col min="3329" max="3329" width="30.88671875" style="31" customWidth="1"/>
    <col min="3330" max="3330" width="2.44140625" style="31" customWidth="1"/>
    <col min="3331" max="3331" width="9.6640625" style="31" customWidth="1"/>
    <col min="3332" max="3332" width="8.6640625" style="31" customWidth="1"/>
    <col min="3333" max="3333" width="2.5546875" style="31" customWidth="1"/>
    <col min="3334" max="3334" width="9.6640625" style="31" customWidth="1"/>
    <col min="3335" max="3335" width="8.6640625" style="31" customWidth="1"/>
    <col min="3336" max="3336" width="2.6640625" style="31" customWidth="1"/>
    <col min="3337" max="3337" width="9.6640625" style="31" customWidth="1"/>
    <col min="3338" max="3338" width="8.6640625" style="31" customWidth="1"/>
    <col min="3339" max="3339" width="2.88671875" style="31" customWidth="1"/>
    <col min="3340" max="3340" width="9.44140625" style="31" customWidth="1"/>
    <col min="3341" max="3341" width="9.6640625" style="31" customWidth="1"/>
    <col min="3342" max="3342" width="3.6640625" style="31" customWidth="1"/>
    <col min="3343" max="3584" width="8.88671875" style="31"/>
    <col min="3585" max="3585" width="30.88671875" style="31" customWidth="1"/>
    <col min="3586" max="3586" width="2.44140625" style="31" customWidth="1"/>
    <col min="3587" max="3587" width="9.6640625" style="31" customWidth="1"/>
    <col min="3588" max="3588" width="8.6640625" style="31" customWidth="1"/>
    <col min="3589" max="3589" width="2.5546875" style="31" customWidth="1"/>
    <col min="3590" max="3590" width="9.6640625" style="31" customWidth="1"/>
    <col min="3591" max="3591" width="8.6640625" style="31" customWidth="1"/>
    <col min="3592" max="3592" width="2.6640625" style="31" customWidth="1"/>
    <col min="3593" max="3593" width="9.6640625" style="31" customWidth="1"/>
    <col min="3594" max="3594" width="8.6640625" style="31" customWidth="1"/>
    <col min="3595" max="3595" width="2.88671875" style="31" customWidth="1"/>
    <col min="3596" max="3596" width="9.44140625" style="31" customWidth="1"/>
    <col min="3597" max="3597" width="9.6640625" style="31" customWidth="1"/>
    <col min="3598" max="3598" width="3.6640625" style="31" customWidth="1"/>
    <col min="3599" max="3840" width="8.88671875" style="31"/>
    <col min="3841" max="3841" width="30.88671875" style="31" customWidth="1"/>
    <col min="3842" max="3842" width="2.44140625" style="31" customWidth="1"/>
    <col min="3843" max="3843" width="9.6640625" style="31" customWidth="1"/>
    <col min="3844" max="3844" width="8.6640625" style="31" customWidth="1"/>
    <col min="3845" max="3845" width="2.5546875" style="31" customWidth="1"/>
    <col min="3846" max="3846" width="9.6640625" style="31" customWidth="1"/>
    <col min="3847" max="3847" width="8.6640625" style="31" customWidth="1"/>
    <col min="3848" max="3848" width="2.6640625" style="31" customWidth="1"/>
    <col min="3849" max="3849" width="9.6640625" style="31" customWidth="1"/>
    <col min="3850" max="3850" width="8.6640625" style="31" customWidth="1"/>
    <col min="3851" max="3851" width="2.88671875" style="31" customWidth="1"/>
    <col min="3852" max="3852" width="9.44140625" style="31" customWidth="1"/>
    <col min="3853" max="3853" width="9.6640625" style="31" customWidth="1"/>
    <col min="3854" max="3854" width="3.6640625" style="31" customWidth="1"/>
    <col min="3855" max="4096" width="8.88671875" style="31"/>
    <col min="4097" max="4097" width="30.88671875" style="31" customWidth="1"/>
    <col min="4098" max="4098" width="2.44140625" style="31" customWidth="1"/>
    <col min="4099" max="4099" width="9.6640625" style="31" customWidth="1"/>
    <col min="4100" max="4100" width="8.6640625" style="31" customWidth="1"/>
    <col min="4101" max="4101" width="2.5546875" style="31" customWidth="1"/>
    <col min="4102" max="4102" width="9.6640625" style="31" customWidth="1"/>
    <col min="4103" max="4103" width="8.6640625" style="31" customWidth="1"/>
    <col min="4104" max="4104" width="2.6640625" style="31" customWidth="1"/>
    <col min="4105" max="4105" width="9.6640625" style="31" customWidth="1"/>
    <col min="4106" max="4106" width="8.6640625" style="31" customWidth="1"/>
    <col min="4107" max="4107" width="2.88671875" style="31" customWidth="1"/>
    <col min="4108" max="4108" width="9.44140625" style="31" customWidth="1"/>
    <col min="4109" max="4109" width="9.6640625" style="31" customWidth="1"/>
    <col min="4110" max="4110" width="3.6640625" style="31" customWidth="1"/>
    <col min="4111" max="4352" width="8.88671875" style="31"/>
    <col min="4353" max="4353" width="30.88671875" style="31" customWidth="1"/>
    <col min="4354" max="4354" width="2.44140625" style="31" customWidth="1"/>
    <col min="4355" max="4355" width="9.6640625" style="31" customWidth="1"/>
    <col min="4356" max="4356" width="8.6640625" style="31" customWidth="1"/>
    <col min="4357" max="4357" width="2.5546875" style="31" customWidth="1"/>
    <col min="4358" max="4358" width="9.6640625" style="31" customWidth="1"/>
    <col min="4359" max="4359" width="8.6640625" style="31" customWidth="1"/>
    <col min="4360" max="4360" width="2.6640625" style="31" customWidth="1"/>
    <col min="4361" max="4361" width="9.6640625" style="31" customWidth="1"/>
    <col min="4362" max="4362" width="8.6640625" style="31" customWidth="1"/>
    <col min="4363" max="4363" width="2.88671875" style="31" customWidth="1"/>
    <col min="4364" max="4364" width="9.44140625" style="31" customWidth="1"/>
    <col min="4365" max="4365" width="9.6640625" style="31" customWidth="1"/>
    <col min="4366" max="4366" width="3.6640625" style="31" customWidth="1"/>
    <col min="4367" max="4608" width="8.88671875" style="31"/>
    <col min="4609" max="4609" width="30.88671875" style="31" customWidth="1"/>
    <col min="4610" max="4610" width="2.44140625" style="31" customWidth="1"/>
    <col min="4611" max="4611" width="9.6640625" style="31" customWidth="1"/>
    <col min="4612" max="4612" width="8.6640625" style="31" customWidth="1"/>
    <col min="4613" max="4613" width="2.5546875" style="31" customWidth="1"/>
    <col min="4614" max="4614" width="9.6640625" style="31" customWidth="1"/>
    <col min="4615" max="4615" width="8.6640625" style="31" customWidth="1"/>
    <col min="4616" max="4616" width="2.6640625" style="31" customWidth="1"/>
    <col min="4617" max="4617" width="9.6640625" style="31" customWidth="1"/>
    <col min="4618" max="4618" width="8.6640625" style="31" customWidth="1"/>
    <col min="4619" max="4619" width="2.88671875" style="31" customWidth="1"/>
    <col min="4620" max="4620" width="9.44140625" style="31" customWidth="1"/>
    <col min="4621" max="4621" width="9.6640625" style="31" customWidth="1"/>
    <col min="4622" max="4622" width="3.6640625" style="31" customWidth="1"/>
    <col min="4623" max="4864" width="8.88671875" style="31"/>
    <col min="4865" max="4865" width="30.88671875" style="31" customWidth="1"/>
    <col min="4866" max="4866" width="2.44140625" style="31" customWidth="1"/>
    <col min="4867" max="4867" width="9.6640625" style="31" customWidth="1"/>
    <col min="4868" max="4868" width="8.6640625" style="31" customWidth="1"/>
    <col min="4869" max="4869" width="2.5546875" style="31" customWidth="1"/>
    <col min="4870" max="4870" width="9.6640625" style="31" customWidth="1"/>
    <col min="4871" max="4871" width="8.6640625" style="31" customWidth="1"/>
    <col min="4872" max="4872" width="2.6640625" style="31" customWidth="1"/>
    <col min="4873" max="4873" width="9.6640625" style="31" customWidth="1"/>
    <col min="4874" max="4874" width="8.6640625" style="31" customWidth="1"/>
    <col min="4875" max="4875" width="2.88671875" style="31" customWidth="1"/>
    <col min="4876" max="4876" width="9.44140625" style="31" customWidth="1"/>
    <col min="4877" max="4877" width="9.6640625" style="31" customWidth="1"/>
    <col min="4878" max="4878" width="3.6640625" style="31" customWidth="1"/>
    <col min="4879" max="5120" width="8.88671875" style="31"/>
    <col min="5121" max="5121" width="30.88671875" style="31" customWidth="1"/>
    <col min="5122" max="5122" width="2.44140625" style="31" customWidth="1"/>
    <col min="5123" max="5123" width="9.6640625" style="31" customWidth="1"/>
    <col min="5124" max="5124" width="8.6640625" style="31" customWidth="1"/>
    <col min="5125" max="5125" width="2.5546875" style="31" customWidth="1"/>
    <col min="5126" max="5126" width="9.6640625" style="31" customWidth="1"/>
    <col min="5127" max="5127" width="8.6640625" style="31" customWidth="1"/>
    <col min="5128" max="5128" width="2.6640625" style="31" customWidth="1"/>
    <col min="5129" max="5129" width="9.6640625" style="31" customWidth="1"/>
    <col min="5130" max="5130" width="8.6640625" style="31" customWidth="1"/>
    <col min="5131" max="5131" width="2.88671875" style="31" customWidth="1"/>
    <col min="5132" max="5132" width="9.44140625" style="31" customWidth="1"/>
    <col min="5133" max="5133" width="9.6640625" style="31" customWidth="1"/>
    <col min="5134" max="5134" width="3.6640625" style="31" customWidth="1"/>
    <col min="5135" max="5376" width="8.88671875" style="31"/>
    <col min="5377" max="5377" width="30.88671875" style="31" customWidth="1"/>
    <col min="5378" max="5378" width="2.44140625" style="31" customWidth="1"/>
    <col min="5379" max="5379" width="9.6640625" style="31" customWidth="1"/>
    <col min="5380" max="5380" width="8.6640625" style="31" customWidth="1"/>
    <col min="5381" max="5381" width="2.5546875" style="31" customWidth="1"/>
    <col min="5382" max="5382" width="9.6640625" style="31" customWidth="1"/>
    <col min="5383" max="5383" width="8.6640625" style="31" customWidth="1"/>
    <col min="5384" max="5384" width="2.6640625" style="31" customWidth="1"/>
    <col min="5385" max="5385" width="9.6640625" style="31" customWidth="1"/>
    <col min="5386" max="5386" width="8.6640625" style="31" customWidth="1"/>
    <col min="5387" max="5387" width="2.88671875" style="31" customWidth="1"/>
    <col min="5388" max="5388" width="9.44140625" style="31" customWidth="1"/>
    <col min="5389" max="5389" width="9.6640625" style="31" customWidth="1"/>
    <col min="5390" max="5390" width="3.6640625" style="31" customWidth="1"/>
    <col min="5391" max="5632" width="8.88671875" style="31"/>
    <col min="5633" max="5633" width="30.88671875" style="31" customWidth="1"/>
    <col min="5634" max="5634" width="2.44140625" style="31" customWidth="1"/>
    <col min="5635" max="5635" width="9.6640625" style="31" customWidth="1"/>
    <col min="5636" max="5636" width="8.6640625" style="31" customWidth="1"/>
    <col min="5637" max="5637" width="2.5546875" style="31" customWidth="1"/>
    <col min="5638" max="5638" width="9.6640625" style="31" customWidth="1"/>
    <col min="5639" max="5639" width="8.6640625" style="31" customWidth="1"/>
    <col min="5640" max="5640" width="2.6640625" style="31" customWidth="1"/>
    <col min="5641" max="5641" width="9.6640625" style="31" customWidth="1"/>
    <col min="5642" max="5642" width="8.6640625" style="31" customWidth="1"/>
    <col min="5643" max="5643" width="2.88671875" style="31" customWidth="1"/>
    <col min="5644" max="5644" width="9.44140625" style="31" customWidth="1"/>
    <col min="5645" max="5645" width="9.6640625" style="31" customWidth="1"/>
    <col min="5646" max="5646" width="3.6640625" style="31" customWidth="1"/>
    <col min="5647" max="5888" width="8.88671875" style="31"/>
    <col min="5889" max="5889" width="30.88671875" style="31" customWidth="1"/>
    <col min="5890" max="5890" width="2.44140625" style="31" customWidth="1"/>
    <col min="5891" max="5891" width="9.6640625" style="31" customWidth="1"/>
    <col min="5892" max="5892" width="8.6640625" style="31" customWidth="1"/>
    <col min="5893" max="5893" width="2.5546875" style="31" customWidth="1"/>
    <col min="5894" max="5894" width="9.6640625" style="31" customWidth="1"/>
    <col min="5895" max="5895" width="8.6640625" style="31" customWidth="1"/>
    <col min="5896" max="5896" width="2.6640625" style="31" customWidth="1"/>
    <col min="5897" max="5897" width="9.6640625" style="31" customWidth="1"/>
    <col min="5898" max="5898" width="8.6640625" style="31" customWidth="1"/>
    <col min="5899" max="5899" width="2.88671875" style="31" customWidth="1"/>
    <col min="5900" max="5900" width="9.44140625" style="31" customWidth="1"/>
    <col min="5901" max="5901" width="9.6640625" style="31" customWidth="1"/>
    <col min="5902" max="5902" width="3.6640625" style="31" customWidth="1"/>
    <col min="5903" max="6144" width="8.88671875" style="31"/>
    <col min="6145" max="6145" width="30.88671875" style="31" customWidth="1"/>
    <col min="6146" max="6146" width="2.44140625" style="31" customWidth="1"/>
    <col min="6147" max="6147" width="9.6640625" style="31" customWidth="1"/>
    <col min="6148" max="6148" width="8.6640625" style="31" customWidth="1"/>
    <col min="6149" max="6149" width="2.5546875" style="31" customWidth="1"/>
    <col min="6150" max="6150" width="9.6640625" style="31" customWidth="1"/>
    <col min="6151" max="6151" width="8.6640625" style="31" customWidth="1"/>
    <col min="6152" max="6152" width="2.6640625" style="31" customWidth="1"/>
    <col min="6153" max="6153" width="9.6640625" style="31" customWidth="1"/>
    <col min="6154" max="6154" width="8.6640625" style="31" customWidth="1"/>
    <col min="6155" max="6155" width="2.88671875" style="31" customWidth="1"/>
    <col min="6156" max="6156" width="9.44140625" style="31" customWidth="1"/>
    <col min="6157" max="6157" width="9.6640625" style="31" customWidth="1"/>
    <col min="6158" max="6158" width="3.6640625" style="31" customWidth="1"/>
    <col min="6159" max="6400" width="8.88671875" style="31"/>
    <col min="6401" max="6401" width="30.88671875" style="31" customWidth="1"/>
    <col min="6402" max="6402" width="2.44140625" style="31" customWidth="1"/>
    <col min="6403" max="6403" width="9.6640625" style="31" customWidth="1"/>
    <col min="6404" max="6404" width="8.6640625" style="31" customWidth="1"/>
    <col min="6405" max="6405" width="2.5546875" style="31" customWidth="1"/>
    <col min="6406" max="6406" width="9.6640625" style="31" customWidth="1"/>
    <col min="6407" max="6407" width="8.6640625" style="31" customWidth="1"/>
    <col min="6408" max="6408" width="2.6640625" style="31" customWidth="1"/>
    <col min="6409" max="6409" width="9.6640625" style="31" customWidth="1"/>
    <col min="6410" max="6410" width="8.6640625" style="31" customWidth="1"/>
    <col min="6411" max="6411" width="2.88671875" style="31" customWidth="1"/>
    <col min="6412" max="6412" width="9.44140625" style="31" customWidth="1"/>
    <col min="6413" max="6413" width="9.6640625" style="31" customWidth="1"/>
    <col min="6414" max="6414" width="3.6640625" style="31" customWidth="1"/>
    <col min="6415" max="6656" width="8.88671875" style="31"/>
    <col min="6657" max="6657" width="30.88671875" style="31" customWidth="1"/>
    <col min="6658" max="6658" width="2.44140625" style="31" customWidth="1"/>
    <col min="6659" max="6659" width="9.6640625" style="31" customWidth="1"/>
    <col min="6660" max="6660" width="8.6640625" style="31" customWidth="1"/>
    <col min="6661" max="6661" width="2.5546875" style="31" customWidth="1"/>
    <col min="6662" max="6662" width="9.6640625" style="31" customWidth="1"/>
    <col min="6663" max="6663" width="8.6640625" style="31" customWidth="1"/>
    <col min="6664" max="6664" width="2.6640625" style="31" customWidth="1"/>
    <col min="6665" max="6665" width="9.6640625" style="31" customWidth="1"/>
    <col min="6666" max="6666" width="8.6640625" style="31" customWidth="1"/>
    <col min="6667" max="6667" width="2.88671875" style="31" customWidth="1"/>
    <col min="6668" max="6668" width="9.44140625" style="31" customWidth="1"/>
    <col min="6669" max="6669" width="9.6640625" style="31" customWidth="1"/>
    <col min="6670" max="6670" width="3.6640625" style="31" customWidth="1"/>
    <col min="6671" max="6912" width="8.88671875" style="31"/>
    <col min="6913" max="6913" width="30.88671875" style="31" customWidth="1"/>
    <col min="6914" max="6914" width="2.44140625" style="31" customWidth="1"/>
    <col min="6915" max="6915" width="9.6640625" style="31" customWidth="1"/>
    <col min="6916" max="6916" width="8.6640625" style="31" customWidth="1"/>
    <col min="6917" max="6917" width="2.5546875" style="31" customWidth="1"/>
    <col min="6918" max="6918" width="9.6640625" style="31" customWidth="1"/>
    <col min="6919" max="6919" width="8.6640625" style="31" customWidth="1"/>
    <col min="6920" max="6920" width="2.6640625" style="31" customWidth="1"/>
    <col min="6921" max="6921" width="9.6640625" style="31" customWidth="1"/>
    <col min="6922" max="6922" width="8.6640625" style="31" customWidth="1"/>
    <col min="6923" max="6923" width="2.88671875" style="31" customWidth="1"/>
    <col min="6924" max="6924" width="9.44140625" style="31" customWidth="1"/>
    <col min="6925" max="6925" width="9.6640625" style="31" customWidth="1"/>
    <col min="6926" max="6926" width="3.6640625" style="31" customWidth="1"/>
    <col min="6927" max="7168" width="8.88671875" style="31"/>
    <col min="7169" max="7169" width="30.88671875" style="31" customWidth="1"/>
    <col min="7170" max="7170" width="2.44140625" style="31" customWidth="1"/>
    <col min="7171" max="7171" width="9.6640625" style="31" customWidth="1"/>
    <col min="7172" max="7172" width="8.6640625" style="31" customWidth="1"/>
    <col min="7173" max="7173" width="2.5546875" style="31" customWidth="1"/>
    <col min="7174" max="7174" width="9.6640625" style="31" customWidth="1"/>
    <col min="7175" max="7175" width="8.6640625" style="31" customWidth="1"/>
    <col min="7176" max="7176" width="2.6640625" style="31" customWidth="1"/>
    <col min="7177" max="7177" width="9.6640625" style="31" customWidth="1"/>
    <col min="7178" max="7178" width="8.6640625" style="31" customWidth="1"/>
    <col min="7179" max="7179" width="2.88671875" style="31" customWidth="1"/>
    <col min="7180" max="7180" width="9.44140625" style="31" customWidth="1"/>
    <col min="7181" max="7181" width="9.6640625" style="31" customWidth="1"/>
    <col min="7182" max="7182" width="3.6640625" style="31" customWidth="1"/>
    <col min="7183" max="7424" width="8.88671875" style="31"/>
    <col min="7425" max="7425" width="30.88671875" style="31" customWidth="1"/>
    <col min="7426" max="7426" width="2.44140625" style="31" customWidth="1"/>
    <col min="7427" max="7427" width="9.6640625" style="31" customWidth="1"/>
    <col min="7428" max="7428" width="8.6640625" style="31" customWidth="1"/>
    <col min="7429" max="7429" width="2.5546875" style="31" customWidth="1"/>
    <col min="7430" max="7430" width="9.6640625" style="31" customWidth="1"/>
    <col min="7431" max="7431" width="8.6640625" style="31" customWidth="1"/>
    <col min="7432" max="7432" width="2.6640625" style="31" customWidth="1"/>
    <col min="7433" max="7433" width="9.6640625" style="31" customWidth="1"/>
    <col min="7434" max="7434" width="8.6640625" style="31" customWidth="1"/>
    <col min="7435" max="7435" width="2.88671875" style="31" customWidth="1"/>
    <col min="7436" max="7436" width="9.44140625" style="31" customWidth="1"/>
    <col min="7437" max="7437" width="9.6640625" style="31" customWidth="1"/>
    <col min="7438" max="7438" width="3.6640625" style="31" customWidth="1"/>
    <col min="7439" max="7680" width="8.88671875" style="31"/>
    <col min="7681" max="7681" width="30.88671875" style="31" customWidth="1"/>
    <col min="7682" max="7682" width="2.44140625" style="31" customWidth="1"/>
    <col min="7683" max="7683" width="9.6640625" style="31" customWidth="1"/>
    <col min="7684" max="7684" width="8.6640625" style="31" customWidth="1"/>
    <col min="7685" max="7685" width="2.5546875" style="31" customWidth="1"/>
    <col min="7686" max="7686" width="9.6640625" style="31" customWidth="1"/>
    <col min="7687" max="7687" width="8.6640625" style="31" customWidth="1"/>
    <col min="7688" max="7688" width="2.6640625" style="31" customWidth="1"/>
    <col min="7689" max="7689" width="9.6640625" style="31" customWidth="1"/>
    <col min="7690" max="7690" width="8.6640625" style="31" customWidth="1"/>
    <col min="7691" max="7691" width="2.88671875" style="31" customWidth="1"/>
    <col min="7692" max="7692" width="9.44140625" style="31" customWidth="1"/>
    <col min="7693" max="7693" width="9.6640625" style="31" customWidth="1"/>
    <col min="7694" max="7694" width="3.6640625" style="31" customWidth="1"/>
    <col min="7695" max="7936" width="8.88671875" style="31"/>
    <col min="7937" max="7937" width="30.88671875" style="31" customWidth="1"/>
    <col min="7938" max="7938" width="2.44140625" style="31" customWidth="1"/>
    <col min="7939" max="7939" width="9.6640625" style="31" customWidth="1"/>
    <col min="7940" max="7940" width="8.6640625" style="31" customWidth="1"/>
    <col min="7941" max="7941" width="2.5546875" style="31" customWidth="1"/>
    <col min="7942" max="7942" width="9.6640625" style="31" customWidth="1"/>
    <col min="7943" max="7943" width="8.6640625" style="31" customWidth="1"/>
    <col min="7944" max="7944" width="2.6640625" style="31" customWidth="1"/>
    <col min="7945" max="7945" width="9.6640625" style="31" customWidth="1"/>
    <col min="7946" max="7946" width="8.6640625" style="31" customWidth="1"/>
    <col min="7947" max="7947" width="2.88671875" style="31" customWidth="1"/>
    <col min="7948" max="7948" width="9.44140625" style="31" customWidth="1"/>
    <col min="7949" max="7949" width="9.6640625" style="31" customWidth="1"/>
    <col min="7950" max="7950" width="3.6640625" style="31" customWidth="1"/>
    <col min="7951" max="8192" width="8.88671875" style="31"/>
    <col min="8193" max="8193" width="30.88671875" style="31" customWidth="1"/>
    <col min="8194" max="8194" width="2.44140625" style="31" customWidth="1"/>
    <col min="8195" max="8195" width="9.6640625" style="31" customWidth="1"/>
    <col min="8196" max="8196" width="8.6640625" style="31" customWidth="1"/>
    <col min="8197" max="8197" width="2.5546875" style="31" customWidth="1"/>
    <col min="8198" max="8198" width="9.6640625" style="31" customWidth="1"/>
    <col min="8199" max="8199" width="8.6640625" style="31" customWidth="1"/>
    <col min="8200" max="8200" width="2.6640625" style="31" customWidth="1"/>
    <col min="8201" max="8201" width="9.6640625" style="31" customWidth="1"/>
    <col min="8202" max="8202" width="8.6640625" style="31" customWidth="1"/>
    <col min="8203" max="8203" width="2.88671875" style="31" customWidth="1"/>
    <col min="8204" max="8204" width="9.44140625" style="31" customWidth="1"/>
    <col min="8205" max="8205" width="9.6640625" style="31" customWidth="1"/>
    <col min="8206" max="8206" width="3.6640625" style="31" customWidth="1"/>
    <col min="8207" max="8448" width="8.88671875" style="31"/>
    <col min="8449" max="8449" width="30.88671875" style="31" customWidth="1"/>
    <col min="8450" max="8450" width="2.44140625" style="31" customWidth="1"/>
    <col min="8451" max="8451" width="9.6640625" style="31" customWidth="1"/>
    <col min="8452" max="8452" width="8.6640625" style="31" customWidth="1"/>
    <col min="8453" max="8453" width="2.5546875" style="31" customWidth="1"/>
    <col min="8454" max="8454" width="9.6640625" style="31" customWidth="1"/>
    <col min="8455" max="8455" width="8.6640625" style="31" customWidth="1"/>
    <col min="8456" max="8456" width="2.6640625" style="31" customWidth="1"/>
    <col min="8457" max="8457" width="9.6640625" style="31" customWidth="1"/>
    <col min="8458" max="8458" width="8.6640625" style="31" customWidth="1"/>
    <col min="8459" max="8459" width="2.88671875" style="31" customWidth="1"/>
    <col min="8460" max="8460" width="9.44140625" style="31" customWidth="1"/>
    <col min="8461" max="8461" width="9.6640625" style="31" customWidth="1"/>
    <col min="8462" max="8462" width="3.6640625" style="31" customWidth="1"/>
    <col min="8463" max="8704" width="8.88671875" style="31"/>
    <col min="8705" max="8705" width="30.88671875" style="31" customWidth="1"/>
    <col min="8706" max="8706" width="2.44140625" style="31" customWidth="1"/>
    <col min="8707" max="8707" width="9.6640625" style="31" customWidth="1"/>
    <col min="8708" max="8708" width="8.6640625" style="31" customWidth="1"/>
    <col min="8709" max="8709" width="2.5546875" style="31" customWidth="1"/>
    <col min="8710" max="8710" width="9.6640625" style="31" customWidth="1"/>
    <col min="8711" max="8711" width="8.6640625" style="31" customWidth="1"/>
    <col min="8712" max="8712" width="2.6640625" style="31" customWidth="1"/>
    <col min="8713" max="8713" width="9.6640625" style="31" customWidth="1"/>
    <col min="8714" max="8714" width="8.6640625" style="31" customWidth="1"/>
    <col min="8715" max="8715" width="2.88671875" style="31" customWidth="1"/>
    <col min="8716" max="8716" width="9.44140625" style="31" customWidth="1"/>
    <col min="8717" max="8717" width="9.6640625" style="31" customWidth="1"/>
    <col min="8718" max="8718" width="3.6640625" style="31" customWidth="1"/>
    <col min="8719" max="8960" width="8.88671875" style="31"/>
    <col min="8961" max="8961" width="30.88671875" style="31" customWidth="1"/>
    <col min="8962" max="8962" width="2.44140625" style="31" customWidth="1"/>
    <col min="8963" max="8963" width="9.6640625" style="31" customWidth="1"/>
    <col min="8964" max="8964" width="8.6640625" style="31" customWidth="1"/>
    <col min="8965" max="8965" width="2.5546875" style="31" customWidth="1"/>
    <col min="8966" max="8966" width="9.6640625" style="31" customWidth="1"/>
    <col min="8967" max="8967" width="8.6640625" style="31" customWidth="1"/>
    <col min="8968" max="8968" width="2.6640625" style="31" customWidth="1"/>
    <col min="8969" max="8969" width="9.6640625" style="31" customWidth="1"/>
    <col min="8970" max="8970" width="8.6640625" style="31" customWidth="1"/>
    <col min="8971" max="8971" width="2.88671875" style="31" customWidth="1"/>
    <col min="8972" max="8972" width="9.44140625" style="31" customWidth="1"/>
    <col min="8973" max="8973" width="9.6640625" style="31" customWidth="1"/>
    <col min="8974" max="8974" width="3.6640625" style="31" customWidth="1"/>
    <col min="8975" max="9216" width="8.88671875" style="31"/>
    <col min="9217" max="9217" width="30.88671875" style="31" customWidth="1"/>
    <col min="9218" max="9218" width="2.44140625" style="31" customWidth="1"/>
    <col min="9219" max="9219" width="9.6640625" style="31" customWidth="1"/>
    <col min="9220" max="9220" width="8.6640625" style="31" customWidth="1"/>
    <col min="9221" max="9221" width="2.5546875" style="31" customWidth="1"/>
    <col min="9222" max="9222" width="9.6640625" style="31" customWidth="1"/>
    <col min="9223" max="9223" width="8.6640625" style="31" customWidth="1"/>
    <col min="9224" max="9224" width="2.6640625" style="31" customWidth="1"/>
    <col min="9225" max="9225" width="9.6640625" style="31" customWidth="1"/>
    <col min="9226" max="9226" width="8.6640625" style="31" customWidth="1"/>
    <col min="9227" max="9227" width="2.88671875" style="31" customWidth="1"/>
    <col min="9228" max="9228" width="9.44140625" style="31" customWidth="1"/>
    <col min="9229" max="9229" width="9.6640625" style="31" customWidth="1"/>
    <col min="9230" max="9230" width="3.6640625" style="31" customWidth="1"/>
    <col min="9231" max="9472" width="8.88671875" style="31"/>
    <col min="9473" max="9473" width="30.88671875" style="31" customWidth="1"/>
    <col min="9474" max="9474" width="2.44140625" style="31" customWidth="1"/>
    <col min="9475" max="9475" width="9.6640625" style="31" customWidth="1"/>
    <col min="9476" max="9476" width="8.6640625" style="31" customWidth="1"/>
    <col min="9477" max="9477" width="2.5546875" style="31" customWidth="1"/>
    <col min="9478" max="9478" width="9.6640625" style="31" customWidth="1"/>
    <col min="9479" max="9479" width="8.6640625" style="31" customWidth="1"/>
    <col min="9480" max="9480" width="2.6640625" style="31" customWidth="1"/>
    <col min="9481" max="9481" width="9.6640625" style="31" customWidth="1"/>
    <col min="9482" max="9482" width="8.6640625" style="31" customWidth="1"/>
    <col min="9483" max="9483" width="2.88671875" style="31" customWidth="1"/>
    <col min="9484" max="9484" width="9.44140625" style="31" customWidth="1"/>
    <col min="9485" max="9485" width="9.6640625" style="31" customWidth="1"/>
    <col min="9486" max="9486" width="3.6640625" style="31" customWidth="1"/>
    <col min="9487" max="9728" width="8.88671875" style="31"/>
    <col min="9729" max="9729" width="30.88671875" style="31" customWidth="1"/>
    <col min="9730" max="9730" width="2.44140625" style="31" customWidth="1"/>
    <col min="9731" max="9731" width="9.6640625" style="31" customWidth="1"/>
    <col min="9732" max="9732" width="8.6640625" style="31" customWidth="1"/>
    <col min="9733" max="9733" width="2.5546875" style="31" customWidth="1"/>
    <col min="9734" max="9734" width="9.6640625" style="31" customWidth="1"/>
    <col min="9735" max="9735" width="8.6640625" style="31" customWidth="1"/>
    <col min="9736" max="9736" width="2.6640625" style="31" customWidth="1"/>
    <col min="9737" max="9737" width="9.6640625" style="31" customWidth="1"/>
    <col min="9738" max="9738" width="8.6640625" style="31" customWidth="1"/>
    <col min="9739" max="9739" width="2.88671875" style="31" customWidth="1"/>
    <col min="9740" max="9740" width="9.44140625" style="31" customWidth="1"/>
    <col min="9741" max="9741" width="9.6640625" style="31" customWidth="1"/>
    <col min="9742" max="9742" width="3.6640625" style="31" customWidth="1"/>
    <col min="9743" max="9984" width="8.88671875" style="31"/>
    <col min="9985" max="9985" width="30.88671875" style="31" customWidth="1"/>
    <col min="9986" max="9986" width="2.44140625" style="31" customWidth="1"/>
    <col min="9987" max="9987" width="9.6640625" style="31" customWidth="1"/>
    <col min="9988" max="9988" width="8.6640625" style="31" customWidth="1"/>
    <col min="9989" max="9989" width="2.5546875" style="31" customWidth="1"/>
    <col min="9990" max="9990" width="9.6640625" style="31" customWidth="1"/>
    <col min="9991" max="9991" width="8.6640625" style="31" customWidth="1"/>
    <col min="9992" max="9992" width="2.6640625" style="31" customWidth="1"/>
    <col min="9993" max="9993" width="9.6640625" style="31" customWidth="1"/>
    <col min="9994" max="9994" width="8.6640625" style="31" customWidth="1"/>
    <col min="9995" max="9995" width="2.88671875" style="31" customWidth="1"/>
    <col min="9996" max="9996" width="9.44140625" style="31" customWidth="1"/>
    <col min="9997" max="9997" width="9.6640625" style="31" customWidth="1"/>
    <col min="9998" max="9998" width="3.6640625" style="31" customWidth="1"/>
    <col min="9999" max="10240" width="8.88671875" style="31"/>
    <col min="10241" max="10241" width="30.88671875" style="31" customWidth="1"/>
    <col min="10242" max="10242" width="2.44140625" style="31" customWidth="1"/>
    <col min="10243" max="10243" width="9.6640625" style="31" customWidth="1"/>
    <col min="10244" max="10244" width="8.6640625" style="31" customWidth="1"/>
    <col min="10245" max="10245" width="2.5546875" style="31" customWidth="1"/>
    <col min="10246" max="10246" width="9.6640625" style="31" customWidth="1"/>
    <col min="10247" max="10247" width="8.6640625" style="31" customWidth="1"/>
    <col min="10248" max="10248" width="2.6640625" style="31" customWidth="1"/>
    <col min="10249" max="10249" width="9.6640625" style="31" customWidth="1"/>
    <col min="10250" max="10250" width="8.6640625" style="31" customWidth="1"/>
    <col min="10251" max="10251" width="2.88671875" style="31" customWidth="1"/>
    <col min="10252" max="10252" width="9.44140625" style="31" customWidth="1"/>
    <col min="10253" max="10253" width="9.6640625" style="31" customWidth="1"/>
    <col min="10254" max="10254" width="3.6640625" style="31" customWidth="1"/>
    <col min="10255" max="10496" width="8.88671875" style="31"/>
    <col min="10497" max="10497" width="30.88671875" style="31" customWidth="1"/>
    <col min="10498" max="10498" width="2.44140625" style="31" customWidth="1"/>
    <col min="10499" max="10499" width="9.6640625" style="31" customWidth="1"/>
    <col min="10500" max="10500" width="8.6640625" style="31" customWidth="1"/>
    <col min="10501" max="10501" width="2.5546875" style="31" customWidth="1"/>
    <col min="10502" max="10502" width="9.6640625" style="31" customWidth="1"/>
    <col min="10503" max="10503" width="8.6640625" style="31" customWidth="1"/>
    <col min="10504" max="10504" width="2.6640625" style="31" customWidth="1"/>
    <col min="10505" max="10505" width="9.6640625" style="31" customWidth="1"/>
    <col min="10506" max="10506" width="8.6640625" style="31" customWidth="1"/>
    <col min="10507" max="10507" width="2.88671875" style="31" customWidth="1"/>
    <col min="10508" max="10508" width="9.44140625" style="31" customWidth="1"/>
    <col min="10509" max="10509" width="9.6640625" style="31" customWidth="1"/>
    <col min="10510" max="10510" width="3.6640625" style="31" customWidth="1"/>
    <col min="10511" max="10752" width="8.88671875" style="31"/>
    <col min="10753" max="10753" width="30.88671875" style="31" customWidth="1"/>
    <col min="10754" max="10754" width="2.44140625" style="31" customWidth="1"/>
    <col min="10755" max="10755" width="9.6640625" style="31" customWidth="1"/>
    <col min="10756" max="10756" width="8.6640625" style="31" customWidth="1"/>
    <col min="10757" max="10757" width="2.5546875" style="31" customWidth="1"/>
    <col min="10758" max="10758" width="9.6640625" style="31" customWidth="1"/>
    <col min="10759" max="10759" width="8.6640625" style="31" customWidth="1"/>
    <col min="10760" max="10760" width="2.6640625" style="31" customWidth="1"/>
    <col min="10761" max="10761" width="9.6640625" style="31" customWidth="1"/>
    <col min="10762" max="10762" width="8.6640625" style="31" customWidth="1"/>
    <col min="10763" max="10763" width="2.88671875" style="31" customWidth="1"/>
    <col min="10764" max="10764" width="9.44140625" style="31" customWidth="1"/>
    <col min="10765" max="10765" width="9.6640625" style="31" customWidth="1"/>
    <col min="10766" max="10766" width="3.6640625" style="31" customWidth="1"/>
    <col min="10767" max="11008" width="8.88671875" style="31"/>
    <col min="11009" max="11009" width="30.88671875" style="31" customWidth="1"/>
    <col min="11010" max="11010" width="2.44140625" style="31" customWidth="1"/>
    <col min="11011" max="11011" width="9.6640625" style="31" customWidth="1"/>
    <col min="11012" max="11012" width="8.6640625" style="31" customWidth="1"/>
    <col min="11013" max="11013" width="2.5546875" style="31" customWidth="1"/>
    <col min="11014" max="11014" width="9.6640625" style="31" customWidth="1"/>
    <col min="11015" max="11015" width="8.6640625" style="31" customWidth="1"/>
    <col min="11016" max="11016" width="2.6640625" style="31" customWidth="1"/>
    <col min="11017" max="11017" width="9.6640625" style="31" customWidth="1"/>
    <col min="11018" max="11018" width="8.6640625" style="31" customWidth="1"/>
    <col min="11019" max="11019" width="2.88671875" style="31" customWidth="1"/>
    <col min="11020" max="11020" width="9.44140625" style="31" customWidth="1"/>
    <col min="11021" max="11021" width="9.6640625" style="31" customWidth="1"/>
    <col min="11022" max="11022" width="3.6640625" style="31" customWidth="1"/>
    <col min="11023" max="11264" width="8.88671875" style="31"/>
    <col min="11265" max="11265" width="30.88671875" style="31" customWidth="1"/>
    <col min="11266" max="11266" width="2.44140625" style="31" customWidth="1"/>
    <col min="11267" max="11267" width="9.6640625" style="31" customWidth="1"/>
    <col min="11268" max="11268" width="8.6640625" style="31" customWidth="1"/>
    <col min="11269" max="11269" width="2.5546875" style="31" customWidth="1"/>
    <col min="11270" max="11270" width="9.6640625" style="31" customWidth="1"/>
    <col min="11271" max="11271" width="8.6640625" style="31" customWidth="1"/>
    <col min="11272" max="11272" width="2.6640625" style="31" customWidth="1"/>
    <col min="11273" max="11273" width="9.6640625" style="31" customWidth="1"/>
    <col min="11274" max="11274" width="8.6640625" style="31" customWidth="1"/>
    <col min="11275" max="11275" width="2.88671875" style="31" customWidth="1"/>
    <col min="11276" max="11276" width="9.44140625" style="31" customWidth="1"/>
    <col min="11277" max="11277" width="9.6640625" style="31" customWidth="1"/>
    <col min="11278" max="11278" width="3.6640625" style="31" customWidth="1"/>
    <col min="11279" max="11520" width="8.88671875" style="31"/>
    <col min="11521" max="11521" width="30.88671875" style="31" customWidth="1"/>
    <col min="11522" max="11522" width="2.44140625" style="31" customWidth="1"/>
    <col min="11523" max="11523" width="9.6640625" style="31" customWidth="1"/>
    <col min="11524" max="11524" width="8.6640625" style="31" customWidth="1"/>
    <col min="11525" max="11525" width="2.5546875" style="31" customWidth="1"/>
    <col min="11526" max="11526" width="9.6640625" style="31" customWidth="1"/>
    <col min="11527" max="11527" width="8.6640625" style="31" customWidth="1"/>
    <col min="11528" max="11528" width="2.6640625" style="31" customWidth="1"/>
    <col min="11529" max="11529" width="9.6640625" style="31" customWidth="1"/>
    <col min="11530" max="11530" width="8.6640625" style="31" customWidth="1"/>
    <col min="11531" max="11531" width="2.88671875" style="31" customWidth="1"/>
    <col min="11532" max="11532" width="9.44140625" style="31" customWidth="1"/>
    <col min="11533" max="11533" width="9.6640625" style="31" customWidth="1"/>
    <col min="11534" max="11534" width="3.6640625" style="31" customWidth="1"/>
    <col min="11535" max="11776" width="8.88671875" style="31"/>
    <col min="11777" max="11777" width="30.88671875" style="31" customWidth="1"/>
    <col min="11778" max="11778" width="2.44140625" style="31" customWidth="1"/>
    <col min="11779" max="11779" width="9.6640625" style="31" customWidth="1"/>
    <col min="11780" max="11780" width="8.6640625" style="31" customWidth="1"/>
    <col min="11781" max="11781" width="2.5546875" style="31" customWidth="1"/>
    <col min="11782" max="11782" width="9.6640625" style="31" customWidth="1"/>
    <col min="11783" max="11783" width="8.6640625" style="31" customWidth="1"/>
    <col min="11784" max="11784" width="2.6640625" style="31" customWidth="1"/>
    <col min="11785" max="11785" width="9.6640625" style="31" customWidth="1"/>
    <col min="11786" max="11786" width="8.6640625" style="31" customWidth="1"/>
    <col min="11787" max="11787" width="2.88671875" style="31" customWidth="1"/>
    <col min="11788" max="11788" width="9.44140625" style="31" customWidth="1"/>
    <col min="11789" max="11789" width="9.6640625" style="31" customWidth="1"/>
    <col min="11790" max="11790" width="3.6640625" style="31" customWidth="1"/>
    <col min="11791" max="12032" width="8.88671875" style="31"/>
    <col min="12033" max="12033" width="30.88671875" style="31" customWidth="1"/>
    <col min="12034" max="12034" width="2.44140625" style="31" customWidth="1"/>
    <col min="12035" max="12035" width="9.6640625" style="31" customWidth="1"/>
    <col min="12036" max="12036" width="8.6640625" style="31" customWidth="1"/>
    <col min="12037" max="12037" width="2.5546875" style="31" customWidth="1"/>
    <col min="12038" max="12038" width="9.6640625" style="31" customWidth="1"/>
    <col min="12039" max="12039" width="8.6640625" style="31" customWidth="1"/>
    <col min="12040" max="12040" width="2.6640625" style="31" customWidth="1"/>
    <col min="12041" max="12041" width="9.6640625" style="31" customWidth="1"/>
    <col min="12042" max="12042" width="8.6640625" style="31" customWidth="1"/>
    <col min="12043" max="12043" width="2.88671875" style="31" customWidth="1"/>
    <col min="12044" max="12044" width="9.44140625" style="31" customWidth="1"/>
    <col min="12045" max="12045" width="9.6640625" style="31" customWidth="1"/>
    <col min="12046" max="12046" width="3.6640625" style="31" customWidth="1"/>
    <col min="12047" max="12288" width="8.88671875" style="31"/>
    <col min="12289" max="12289" width="30.88671875" style="31" customWidth="1"/>
    <col min="12290" max="12290" width="2.44140625" style="31" customWidth="1"/>
    <col min="12291" max="12291" width="9.6640625" style="31" customWidth="1"/>
    <col min="12292" max="12292" width="8.6640625" style="31" customWidth="1"/>
    <col min="12293" max="12293" width="2.5546875" style="31" customWidth="1"/>
    <col min="12294" max="12294" width="9.6640625" style="31" customWidth="1"/>
    <col min="12295" max="12295" width="8.6640625" style="31" customWidth="1"/>
    <col min="12296" max="12296" width="2.6640625" style="31" customWidth="1"/>
    <col min="12297" max="12297" width="9.6640625" style="31" customWidth="1"/>
    <col min="12298" max="12298" width="8.6640625" style="31" customWidth="1"/>
    <col min="12299" max="12299" width="2.88671875" style="31" customWidth="1"/>
    <col min="12300" max="12300" width="9.44140625" style="31" customWidth="1"/>
    <col min="12301" max="12301" width="9.6640625" style="31" customWidth="1"/>
    <col min="12302" max="12302" width="3.6640625" style="31" customWidth="1"/>
    <col min="12303" max="12544" width="8.88671875" style="31"/>
    <col min="12545" max="12545" width="30.88671875" style="31" customWidth="1"/>
    <col min="12546" max="12546" width="2.44140625" style="31" customWidth="1"/>
    <col min="12547" max="12547" width="9.6640625" style="31" customWidth="1"/>
    <col min="12548" max="12548" width="8.6640625" style="31" customWidth="1"/>
    <col min="12549" max="12549" width="2.5546875" style="31" customWidth="1"/>
    <col min="12550" max="12550" width="9.6640625" style="31" customWidth="1"/>
    <col min="12551" max="12551" width="8.6640625" style="31" customWidth="1"/>
    <col min="12552" max="12552" width="2.6640625" style="31" customWidth="1"/>
    <col min="12553" max="12553" width="9.6640625" style="31" customWidth="1"/>
    <col min="12554" max="12554" width="8.6640625" style="31" customWidth="1"/>
    <col min="12555" max="12555" width="2.88671875" style="31" customWidth="1"/>
    <col min="12556" max="12556" width="9.44140625" style="31" customWidth="1"/>
    <col min="12557" max="12557" width="9.6640625" style="31" customWidth="1"/>
    <col min="12558" max="12558" width="3.6640625" style="31" customWidth="1"/>
    <col min="12559" max="12800" width="8.88671875" style="31"/>
    <col min="12801" max="12801" width="30.88671875" style="31" customWidth="1"/>
    <col min="12802" max="12802" width="2.44140625" style="31" customWidth="1"/>
    <col min="12803" max="12803" width="9.6640625" style="31" customWidth="1"/>
    <col min="12804" max="12804" width="8.6640625" style="31" customWidth="1"/>
    <col min="12805" max="12805" width="2.5546875" style="31" customWidth="1"/>
    <col min="12806" max="12806" width="9.6640625" style="31" customWidth="1"/>
    <col min="12807" max="12807" width="8.6640625" style="31" customWidth="1"/>
    <col min="12808" max="12808" width="2.6640625" style="31" customWidth="1"/>
    <col min="12809" max="12809" width="9.6640625" style="31" customWidth="1"/>
    <col min="12810" max="12810" width="8.6640625" style="31" customWidth="1"/>
    <col min="12811" max="12811" width="2.88671875" style="31" customWidth="1"/>
    <col min="12812" max="12812" width="9.44140625" style="31" customWidth="1"/>
    <col min="12813" max="12813" width="9.6640625" style="31" customWidth="1"/>
    <col min="12814" max="12814" width="3.6640625" style="31" customWidth="1"/>
    <col min="12815" max="13056" width="8.88671875" style="31"/>
    <col min="13057" max="13057" width="30.88671875" style="31" customWidth="1"/>
    <col min="13058" max="13058" width="2.44140625" style="31" customWidth="1"/>
    <col min="13059" max="13059" width="9.6640625" style="31" customWidth="1"/>
    <col min="13060" max="13060" width="8.6640625" style="31" customWidth="1"/>
    <col min="13061" max="13061" width="2.5546875" style="31" customWidth="1"/>
    <col min="13062" max="13062" width="9.6640625" style="31" customWidth="1"/>
    <col min="13063" max="13063" width="8.6640625" style="31" customWidth="1"/>
    <col min="13064" max="13064" width="2.6640625" style="31" customWidth="1"/>
    <col min="13065" max="13065" width="9.6640625" style="31" customWidth="1"/>
    <col min="13066" max="13066" width="8.6640625" style="31" customWidth="1"/>
    <col min="13067" max="13067" width="2.88671875" style="31" customWidth="1"/>
    <col min="13068" max="13068" width="9.44140625" style="31" customWidth="1"/>
    <col min="13069" max="13069" width="9.6640625" style="31" customWidth="1"/>
    <col min="13070" max="13070" width="3.6640625" style="31" customWidth="1"/>
    <col min="13071" max="13312" width="8.88671875" style="31"/>
    <col min="13313" max="13313" width="30.88671875" style="31" customWidth="1"/>
    <col min="13314" max="13314" width="2.44140625" style="31" customWidth="1"/>
    <col min="13315" max="13315" width="9.6640625" style="31" customWidth="1"/>
    <col min="13316" max="13316" width="8.6640625" style="31" customWidth="1"/>
    <col min="13317" max="13317" width="2.5546875" style="31" customWidth="1"/>
    <col min="13318" max="13318" width="9.6640625" style="31" customWidth="1"/>
    <col min="13319" max="13319" width="8.6640625" style="31" customWidth="1"/>
    <col min="13320" max="13320" width="2.6640625" style="31" customWidth="1"/>
    <col min="13321" max="13321" width="9.6640625" style="31" customWidth="1"/>
    <col min="13322" max="13322" width="8.6640625" style="31" customWidth="1"/>
    <col min="13323" max="13323" width="2.88671875" style="31" customWidth="1"/>
    <col min="13324" max="13324" width="9.44140625" style="31" customWidth="1"/>
    <col min="13325" max="13325" width="9.6640625" style="31" customWidth="1"/>
    <col min="13326" max="13326" width="3.6640625" style="31" customWidth="1"/>
    <col min="13327" max="13568" width="8.88671875" style="31"/>
    <col min="13569" max="13569" width="30.88671875" style="31" customWidth="1"/>
    <col min="13570" max="13570" width="2.44140625" style="31" customWidth="1"/>
    <col min="13571" max="13571" width="9.6640625" style="31" customWidth="1"/>
    <col min="13572" max="13572" width="8.6640625" style="31" customWidth="1"/>
    <col min="13573" max="13573" width="2.5546875" style="31" customWidth="1"/>
    <col min="13574" max="13574" width="9.6640625" style="31" customWidth="1"/>
    <col min="13575" max="13575" width="8.6640625" style="31" customWidth="1"/>
    <col min="13576" max="13576" width="2.6640625" style="31" customWidth="1"/>
    <col min="13577" max="13577" width="9.6640625" style="31" customWidth="1"/>
    <col min="13578" max="13578" width="8.6640625" style="31" customWidth="1"/>
    <col min="13579" max="13579" width="2.88671875" style="31" customWidth="1"/>
    <col min="13580" max="13580" width="9.44140625" style="31" customWidth="1"/>
    <col min="13581" max="13581" width="9.6640625" style="31" customWidth="1"/>
    <col min="13582" max="13582" width="3.6640625" style="31" customWidth="1"/>
    <col min="13583" max="13824" width="8.88671875" style="31"/>
    <col min="13825" max="13825" width="30.88671875" style="31" customWidth="1"/>
    <col min="13826" max="13826" width="2.44140625" style="31" customWidth="1"/>
    <col min="13827" max="13827" width="9.6640625" style="31" customWidth="1"/>
    <col min="13828" max="13828" width="8.6640625" style="31" customWidth="1"/>
    <col min="13829" max="13829" width="2.5546875" style="31" customWidth="1"/>
    <col min="13830" max="13830" width="9.6640625" style="31" customWidth="1"/>
    <col min="13831" max="13831" width="8.6640625" style="31" customWidth="1"/>
    <col min="13832" max="13832" width="2.6640625" style="31" customWidth="1"/>
    <col min="13833" max="13833" width="9.6640625" style="31" customWidth="1"/>
    <col min="13834" max="13834" width="8.6640625" style="31" customWidth="1"/>
    <col min="13835" max="13835" width="2.88671875" style="31" customWidth="1"/>
    <col min="13836" max="13836" width="9.44140625" style="31" customWidth="1"/>
    <col min="13837" max="13837" width="9.6640625" style="31" customWidth="1"/>
    <col min="13838" max="13838" width="3.6640625" style="31" customWidth="1"/>
    <col min="13839" max="14080" width="8.88671875" style="31"/>
    <col min="14081" max="14081" width="30.88671875" style="31" customWidth="1"/>
    <col min="14082" max="14082" width="2.44140625" style="31" customWidth="1"/>
    <col min="14083" max="14083" width="9.6640625" style="31" customWidth="1"/>
    <col min="14084" max="14084" width="8.6640625" style="31" customWidth="1"/>
    <col min="14085" max="14085" width="2.5546875" style="31" customWidth="1"/>
    <col min="14086" max="14086" width="9.6640625" style="31" customWidth="1"/>
    <col min="14087" max="14087" width="8.6640625" style="31" customWidth="1"/>
    <col min="14088" max="14088" width="2.6640625" style="31" customWidth="1"/>
    <col min="14089" max="14089" width="9.6640625" style="31" customWidth="1"/>
    <col min="14090" max="14090" width="8.6640625" style="31" customWidth="1"/>
    <col min="14091" max="14091" width="2.88671875" style="31" customWidth="1"/>
    <col min="14092" max="14092" width="9.44140625" style="31" customWidth="1"/>
    <col min="14093" max="14093" width="9.6640625" style="31" customWidth="1"/>
    <col min="14094" max="14094" width="3.6640625" style="31" customWidth="1"/>
    <col min="14095" max="14336" width="8.88671875" style="31"/>
    <col min="14337" max="14337" width="30.88671875" style="31" customWidth="1"/>
    <col min="14338" max="14338" width="2.44140625" style="31" customWidth="1"/>
    <col min="14339" max="14339" width="9.6640625" style="31" customWidth="1"/>
    <col min="14340" max="14340" width="8.6640625" style="31" customWidth="1"/>
    <col min="14341" max="14341" width="2.5546875" style="31" customWidth="1"/>
    <col min="14342" max="14342" width="9.6640625" style="31" customWidth="1"/>
    <col min="14343" max="14343" width="8.6640625" style="31" customWidth="1"/>
    <col min="14344" max="14344" width="2.6640625" style="31" customWidth="1"/>
    <col min="14345" max="14345" width="9.6640625" style="31" customWidth="1"/>
    <col min="14346" max="14346" width="8.6640625" style="31" customWidth="1"/>
    <col min="14347" max="14347" width="2.88671875" style="31" customWidth="1"/>
    <col min="14348" max="14348" width="9.44140625" style="31" customWidth="1"/>
    <col min="14349" max="14349" width="9.6640625" style="31" customWidth="1"/>
    <col min="14350" max="14350" width="3.6640625" style="31" customWidth="1"/>
    <col min="14351" max="14592" width="8.88671875" style="31"/>
    <col min="14593" max="14593" width="30.88671875" style="31" customWidth="1"/>
    <col min="14594" max="14594" width="2.44140625" style="31" customWidth="1"/>
    <col min="14595" max="14595" width="9.6640625" style="31" customWidth="1"/>
    <col min="14596" max="14596" width="8.6640625" style="31" customWidth="1"/>
    <col min="14597" max="14597" width="2.5546875" style="31" customWidth="1"/>
    <col min="14598" max="14598" width="9.6640625" style="31" customWidth="1"/>
    <col min="14599" max="14599" width="8.6640625" style="31" customWidth="1"/>
    <col min="14600" max="14600" width="2.6640625" style="31" customWidth="1"/>
    <col min="14601" max="14601" width="9.6640625" style="31" customWidth="1"/>
    <col min="14602" max="14602" width="8.6640625" style="31" customWidth="1"/>
    <col min="14603" max="14603" width="2.88671875" style="31" customWidth="1"/>
    <col min="14604" max="14604" width="9.44140625" style="31" customWidth="1"/>
    <col min="14605" max="14605" width="9.6640625" style="31" customWidth="1"/>
    <col min="14606" max="14606" width="3.6640625" style="31" customWidth="1"/>
    <col min="14607" max="14848" width="8.88671875" style="31"/>
    <col min="14849" max="14849" width="30.88671875" style="31" customWidth="1"/>
    <col min="14850" max="14850" width="2.44140625" style="31" customWidth="1"/>
    <col min="14851" max="14851" width="9.6640625" style="31" customWidth="1"/>
    <col min="14852" max="14852" width="8.6640625" style="31" customWidth="1"/>
    <col min="14853" max="14853" width="2.5546875" style="31" customWidth="1"/>
    <col min="14854" max="14854" width="9.6640625" style="31" customWidth="1"/>
    <col min="14855" max="14855" width="8.6640625" style="31" customWidth="1"/>
    <col min="14856" max="14856" width="2.6640625" style="31" customWidth="1"/>
    <col min="14857" max="14857" width="9.6640625" style="31" customWidth="1"/>
    <col min="14858" max="14858" width="8.6640625" style="31" customWidth="1"/>
    <col min="14859" max="14859" width="2.88671875" style="31" customWidth="1"/>
    <col min="14860" max="14860" width="9.44140625" style="31" customWidth="1"/>
    <col min="14861" max="14861" width="9.6640625" style="31" customWidth="1"/>
    <col min="14862" max="14862" width="3.6640625" style="31" customWidth="1"/>
    <col min="14863" max="15104" width="8.88671875" style="31"/>
    <col min="15105" max="15105" width="30.88671875" style="31" customWidth="1"/>
    <col min="15106" max="15106" width="2.44140625" style="31" customWidth="1"/>
    <col min="15107" max="15107" width="9.6640625" style="31" customWidth="1"/>
    <col min="15108" max="15108" width="8.6640625" style="31" customWidth="1"/>
    <col min="15109" max="15109" width="2.5546875" style="31" customWidth="1"/>
    <col min="15110" max="15110" width="9.6640625" style="31" customWidth="1"/>
    <col min="15111" max="15111" width="8.6640625" style="31" customWidth="1"/>
    <col min="15112" max="15112" width="2.6640625" style="31" customWidth="1"/>
    <col min="15113" max="15113" width="9.6640625" style="31" customWidth="1"/>
    <col min="15114" max="15114" width="8.6640625" style="31" customWidth="1"/>
    <col min="15115" max="15115" width="2.88671875" style="31" customWidth="1"/>
    <col min="15116" max="15116" width="9.44140625" style="31" customWidth="1"/>
    <col min="15117" max="15117" width="9.6640625" style="31" customWidth="1"/>
    <col min="15118" max="15118" width="3.6640625" style="31" customWidth="1"/>
    <col min="15119" max="15360" width="8.88671875" style="31"/>
    <col min="15361" max="15361" width="30.88671875" style="31" customWidth="1"/>
    <col min="15362" max="15362" width="2.44140625" style="31" customWidth="1"/>
    <col min="15363" max="15363" width="9.6640625" style="31" customWidth="1"/>
    <col min="15364" max="15364" width="8.6640625" style="31" customWidth="1"/>
    <col min="15365" max="15365" width="2.5546875" style="31" customWidth="1"/>
    <col min="15366" max="15366" width="9.6640625" style="31" customWidth="1"/>
    <col min="15367" max="15367" width="8.6640625" style="31" customWidth="1"/>
    <col min="15368" max="15368" width="2.6640625" style="31" customWidth="1"/>
    <col min="15369" max="15369" width="9.6640625" style="31" customWidth="1"/>
    <col min="15370" max="15370" width="8.6640625" style="31" customWidth="1"/>
    <col min="15371" max="15371" width="2.88671875" style="31" customWidth="1"/>
    <col min="15372" max="15372" width="9.44140625" style="31" customWidth="1"/>
    <col min="15373" max="15373" width="9.6640625" style="31" customWidth="1"/>
    <col min="15374" max="15374" width="3.6640625" style="31" customWidth="1"/>
    <col min="15375" max="15616" width="8.88671875" style="31"/>
    <col min="15617" max="15617" width="30.88671875" style="31" customWidth="1"/>
    <col min="15618" max="15618" width="2.44140625" style="31" customWidth="1"/>
    <col min="15619" max="15619" width="9.6640625" style="31" customWidth="1"/>
    <col min="15620" max="15620" width="8.6640625" style="31" customWidth="1"/>
    <col min="15621" max="15621" width="2.5546875" style="31" customWidth="1"/>
    <col min="15622" max="15622" width="9.6640625" style="31" customWidth="1"/>
    <col min="15623" max="15623" width="8.6640625" style="31" customWidth="1"/>
    <col min="15624" max="15624" width="2.6640625" style="31" customWidth="1"/>
    <col min="15625" max="15625" width="9.6640625" style="31" customWidth="1"/>
    <col min="15626" max="15626" width="8.6640625" style="31" customWidth="1"/>
    <col min="15627" max="15627" width="2.88671875" style="31" customWidth="1"/>
    <col min="15628" max="15628" width="9.44140625" style="31" customWidth="1"/>
    <col min="15629" max="15629" width="9.6640625" style="31" customWidth="1"/>
    <col min="15630" max="15630" width="3.6640625" style="31" customWidth="1"/>
    <col min="15631" max="15872" width="8.88671875" style="31"/>
    <col min="15873" max="15873" width="30.88671875" style="31" customWidth="1"/>
    <col min="15874" max="15874" width="2.44140625" style="31" customWidth="1"/>
    <col min="15875" max="15875" width="9.6640625" style="31" customWidth="1"/>
    <col min="15876" max="15876" width="8.6640625" style="31" customWidth="1"/>
    <col min="15877" max="15877" width="2.5546875" style="31" customWidth="1"/>
    <col min="15878" max="15878" width="9.6640625" style="31" customWidth="1"/>
    <col min="15879" max="15879" width="8.6640625" style="31" customWidth="1"/>
    <col min="15880" max="15880" width="2.6640625" style="31" customWidth="1"/>
    <col min="15881" max="15881" width="9.6640625" style="31" customWidth="1"/>
    <col min="15882" max="15882" width="8.6640625" style="31" customWidth="1"/>
    <col min="15883" max="15883" width="2.88671875" style="31" customWidth="1"/>
    <col min="15884" max="15884" width="9.44140625" style="31" customWidth="1"/>
    <col min="15885" max="15885" width="9.6640625" style="31" customWidth="1"/>
    <col min="15886" max="15886" width="3.6640625" style="31" customWidth="1"/>
    <col min="15887" max="16128" width="8.88671875" style="31"/>
    <col min="16129" max="16129" width="30.88671875" style="31" customWidth="1"/>
    <col min="16130" max="16130" width="2.44140625" style="31" customWidth="1"/>
    <col min="16131" max="16131" width="9.6640625" style="31" customWidth="1"/>
    <col min="16132" max="16132" width="8.6640625" style="31" customWidth="1"/>
    <col min="16133" max="16133" width="2.5546875" style="31" customWidth="1"/>
    <col min="16134" max="16134" width="9.6640625" style="31" customWidth="1"/>
    <col min="16135" max="16135" width="8.6640625" style="31" customWidth="1"/>
    <col min="16136" max="16136" width="2.6640625" style="31" customWidth="1"/>
    <col min="16137" max="16137" width="9.6640625" style="31" customWidth="1"/>
    <col min="16138" max="16138" width="8.6640625" style="31" customWidth="1"/>
    <col min="16139" max="16139" width="2.88671875" style="31" customWidth="1"/>
    <col min="16140" max="16140" width="9.44140625" style="31" customWidth="1"/>
    <col min="16141" max="16141" width="9.6640625" style="31" customWidth="1"/>
    <col min="16142" max="16142" width="3.6640625" style="31" customWidth="1"/>
    <col min="16143" max="16384" width="8.88671875" style="31"/>
  </cols>
  <sheetData>
    <row r="1" spans="1:14">
      <c r="A1" s="34" t="s">
        <v>127</v>
      </c>
    </row>
    <row r="2" spans="1:14">
      <c r="A2" s="34" t="s">
        <v>128</v>
      </c>
    </row>
    <row r="3" spans="1:14" ht="6.9" customHeight="1"/>
    <row r="4" spans="1:14">
      <c r="A4" s="12" t="s">
        <v>258</v>
      </c>
    </row>
    <row r="5" spans="1:14" ht="7.5" customHeight="1" thickBot="1"/>
    <row r="6" spans="1:14" ht="6.9" customHeight="1">
      <c r="A6" s="36"/>
      <c r="B6" s="32"/>
      <c r="C6" s="38"/>
      <c r="D6" s="36"/>
      <c r="E6" s="36"/>
      <c r="F6" s="38"/>
      <c r="G6" s="38"/>
      <c r="H6" s="38"/>
      <c r="I6" s="38"/>
      <c r="J6" s="38"/>
      <c r="K6" s="38"/>
      <c r="L6" s="38"/>
      <c r="M6" s="38"/>
    </row>
    <row r="7" spans="1:14" ht="15.6">
      <c r="C7" s="86" t="s">
        <v>129</v>
      </c>
      <c r="D7" s="86"/>
      <c r="E7" s="86"/>
      <c r="F7" s="86"/>
      <c r="G7" s="86"/>
      <c r="H7" s="86"/>
      <c r="I7" s="86"/>
      <c r="J7" s="86"/>
      <c r="K7" s="86"/>
      <c r="L7" s="86"/>
      <c r="M7" s="86"/>
      <c r="N7" s="13"/>
    </row>
    <row r="8" spans="1:14">
      <c r="A8" s="14" t="s">
        <v>130</v>
      </c>
      <c r="C8" s="87" t="s">
        <v>131</v>
      </c>
      <c r="D8" s="87"/>
      <c r="F8" s="88" t="s">
        <v>132</v>
      </c>
      <c r="G8" s="88"/>
      <c r="H8" s="16"/>
      <c r="I8" s="88" t="s">
        <v>133</v>
      </c>
      <c r="J8" s="88"/>
      <c r="K8" s="16"/>
      <c r="L8" s="88" t="s">
        <v>134</v>
      </c>
      <c r="M8" s="88"/>
      <c r="N8" s="13"/>
    </row>
    <row r="9" spans="1:14">
      <c r="C9" s="17" t="s">
        <v>135</v>
      </c>
      <c r="D9" s="18" t="s">
        <v>136</v>
      </c>
      <c r="F9" s="18" t="s">
        <v>135</v>
      </c>
      <c r="G9" s="18" t="s">
        <v>136</v>
      </c>
      <c r="I9" s="18" t="s">
        <v>135</v>
      </c>
      <c r="J9" s="18" t="s">
        <v>136</v>
      </c>
      <c r="L9" s="18" t="s">
        <v>135</v>
      </c>
      <c r="M9" s="18" t="s">
        <v>136</v>
      </c>
      <c r="N9" s="19"/>
    </row>
    <row r="10" spans="1:14" ht="6.9" customHeight="1" thickBot="1">
      <c r="A10" s="37"/>
      <c r="B10" s="33"/>
      <c r="C10" s="40"/>
      <c r="D10" s="37"/>
      <c r="E10" s="37"/>
      <c r="F10" s="40"/>
      <c r="G10" s="40"/>
      <c r="H10" s="40"/>
      <c r="I10" s="40"/>
      <c r="J10" s="40"/>
      <c r="K10" s="40"/>
      <c r="L10" s="40"/>
      <c r="M10" s="40"/>
    </row>
    <row r="11" spans="1:14" ht="6.9" customHeight="1"/>
    <row r="12" spans="1:14">
      <c r="A12" s="14" t="s">
        <v>131</v>
      </c>
      <c r="C12" s="35">
        <f>IF($A12&lt;&gt;0,F12+I12+L12,"")</f>
        <v>726.5</v>
      </c>
      <c r="D12" s="41">
        <f>IF($A12&lt;&gt;0,G12+J12+M12,"")</f>
        <v>100</v>
      </c>
      <c r="F12" s="35">
        <f>SUM(F14+F54)</f>
        <v>70.75</v>
      </c>
      <c r="G12" s="35">
        <f>IF($A12&lt;&gt;0,F12/$C12*100,"")</f>
        <v>9.7384721266345498</v>
      </c>
      <c r="I12" s="35">
        <f>SUM(I14+I54)</f>
        <v>41</v>
      </c>
      <c r="J12" s="35">
        <f>IF($A12&lt;&gt;0,I12/$C12*100,"")</f>
        <v>5.643496214728148</v>
      </c>
      <c r="L12" s="35">
        <f>SUM(L14+L54)</f>
        <v>614.75</v>
      </c>
      <c r="M12" s="35">
        <f>IF($A12&lt;&gt;0,L12/$C12*100,"")</f>
        <v>84.618031658637307</v>
      </c>
    </row>
    <row r="13" spans="1:14" ht="6.9" customHeight="1">
      <c r="C13" s="35" t="str">
        <f>IF($A13&lt;&gt;0,F13+I13+L13,"")</f>
        <v/>
      </c>
      <c r="D13" s="41" t="str">
        <f>IF($A13&lt;&gt;0,G13+J13+M13,"")</f>
        <v/>
      </c>
      <c r="G13" s="35" t="str">
        <f>IF($A13&lt;&gt;0,F13/$C13*100,"")</f>
        <v/>
      </c>
      <c r="J13" s="35" t="str">
        <f>IF($A13&lt;&gt;0,I13/$C13*100,"")</f>
        <v/>
      </c>
      <c r="L13" s="35" t="s">
        <v>137</v>
      </c>
      <c r="M13" s="35" t="str">
        <f>IF($A13&lt;&gt;0,L13/$C13*100,"")</f>
        <v/>
      </c>
    </row>
    <row r="14" spans="1:14">
      <c r="A14" s="14" t="s">
        <v>82</v>
      </c>
      <c r="C14" s="35">
        <f t="shared" ref="C14:D55" si="0">IF($A14&lt;&gt;0,F14+I14+L14,"")</f>
        <v>725.5</v>
      </c>
      <c r="D14" s="41">
        <f t="shared" si="0"/>
        <v>100</v>
      </c>
      <c r="F14" s="35">
        <f>SUM(F20+F28+F40+F16+F18)</f>
        <v>69.75</v>
      </c>
      <c r="G14" s="35">
        <f t="shared" ref="G14:G55" si="1">IF($A14&lt;&gt;0,F14/$C14*100,"")</f>
        <v>9.6140592694693314</v>
      </c>
      <c r="I14" s="35">
        <f>SUM(I20+I28+I40+I16+I18)</f>
        <v>41</v>
      </c>
      <c r="J14" s="35">
        <f t="shared" ref="J14:J55" si="2">IF($A14&lt;&gt;0,I14/$C14*100,"")</f>
        <v>5.6512749827705031</v>
      </c>
      <c r="L14" s="35">
        <f>SUM(L20+L28+L40+L16+L18)</f>
        <v>614.75</v>
      </c>
      <c r="M14" s="35">
        <f t="shared" ref="M14:M55" si="3">IF($A14&lt;&gt;0,L14/$C14*100,"")</f>
        <v>84.734665747760161</v>
      </c>
    </row>
    <row r="15" spans="1:14" ht="6.9" customHeight="1">
      <c r="C15" s="35" t="str">
        <f t="shared" si="0"/>
        <v/>
      </c>
      <c r="D15" s="41" t="str">
        <f t="shared" si="0"/>
        <v/>
      </c>
      <c r="G15" s="35" t="str">
        <f t="shared" si="1"/>
        <v/>
      </c>
      <c r="J15" s="35" t="str">
        <f t="shared" si="2"/>
        <v/>
      </c>
      <c r="L15" s="35" t="s">
        <v>137</v>
      </c>
      <c r="M15" s="35" t="str">
        <f t="shared" si="3"/>
        <v/>
      </c>
    </row>
    <row r="16" spans="1:14">
      <c r="A16" s="34" t="s">
        <v>151</v>
      </c>
      <c r="C16" s="35">
        <f t="shared" si="0"/>
        <v>56.25</v>
      </c>
      <c r="D16" s="41">
        <f t="shared" si="0"/>
        <v>100</v>
      </c>
      <c r="F16" s="35">
        <v>8.5</v>
      </c>
      <c r="G16" s="35">
        <f t="shared" si="1"/>
        <v>15.111111111111111</v>
      </c>
      <c r="I16" s="35">
        <v>0</v>
      </c>
      <c r="J16" s="35">
        <f t="shared" si="2"/>
        <v>0</v>
      </c>
      <c r="L16" s="35">
        <v>47.75</v>
      </c>
      <c r="M16" s="35">
        <f t="shared" si="3"/>
        <v>84.888888888888886</v>
      </c>
    </row>
    <row r="17" spans="1:13">
      <c r="C17" s="35" t="str">
        <f t="shared" si="0"/>
        <v/>
      </c>
      <c r="D17" s="41" t="str">
        <f t="shared" si="0"/>
        <v/>
      </c>
      <c r="G17" s="35" t="str">
        <f t="shared" si="1"/>
        <v/>
      </c>
      <c r="J17" s="35" t="str">
        <f t="shared" si="2"/>
        <v/>
      </c>
      <c r="L17" s="35" t="s">
        <v>137</v>
      </c>
      <c r="M17" s="35" t="str">
        <f t="shared" si="3"/>
        <v/>
      </c>
    </row>
    <row r="18" spans="1:13">
      <c r="A18" s="34" t="s">
        <v>152</v>
      </c>
      <c r="C18" s="35">
        <f t="shared" si="0"/>
        <v>28</v>
      </c>
      <c r="D18" s="41">
        <f t="shared" si="0"/>
        <v>100</v>
      </c>
      <c r="F18" s="35">
        <v>1</v>
      </c>
      <c r="G18" s="35">
        <f t="shared" si="1"/>
        <v>3.5714285714285712</v>
      </c>
      <c r="I18" s="35">
        <v>0</v>
      </c>
      <c r="J18" s="35">
        <f t="shared" si="2"/>
        <v>0</v>
      </c>
      <c r="L18" s="35">
        <v>27</v>
      </c>
      <c r="M18" s="35">
        <f t="shared" si="3"/>
        <v>96.428571428571431</v>
      </c>
    </row>
    <row r="19" spans="1:13">
      <c r="C19" s="35" t="str">
        <f t="shared" si="0"/>
        <v/>
      </c>
      <c r="D19" s="41" t="str">
        <f t="shared" si="0"/>
        <v/>
      </c>
      <c r="G19" s="35" t="str">
        <f t="shared" si="1"/>
        <v/>
      </c>
      <c r="J19" s="35" t="str">
        <f t="shared" si="2"/>
        <v/>
      </c>
      <c r="L19" s="35" t="s">
        <v>137</v>
      </c>
      <c r="M19" s="35" t="str">
        <f t="shared" si="3"/>
        <v/>
      </c>
    </row>
    <row r="20" spans="1:13">
      <c r="A20" s="34" t="s">
        <v>153</v>
      </c>
      <c r="C20" s="35">
        <f t="shared" si="0"/>
        <v>190.625</v>
      </c>
      <c r="D20" s="41">
        <f t="shared" si="0"/>
        <v>100.00000000000001</v>
      </c>
      <c r="F20" s="35">
        <f>SUM(F22:F26)</f>
        <v>21</v>
      </c>
      <c r="G20" s="35">
        <f t="shared" si="1"/>
        <v>11.016393442622952</v>
      </c>
      <c r="I20" s="35">
        <f>SUM(I22:I26)</f>
        <v>36.75</v>
      </c>
      <c r="J20" s="35">
        <f t="shared" si="2"/>
        <v>19.278688524590166</v>
      </c>
      <c r="L20" s="35">
        <f>SUM(L22:L26)</f>
        <v>132.875</v>
      </c>
      <c r="M20" s="35">
        <f t="shared" si="3"/>
        <v>69.704918032786892</v>
      </c>
    </row>
    <row r="21" spans="1:13">
      <c r="C21" s="35" t="str">
        <f t="shared" si="0"/>
        <v/>
      </c>
      <c r="D21" s="41" t="str">
        <f t="shared" si="0"/>
        <v/>
      </c>
      <c r="G21" s="35" t="str">
        <f t="shared" si="1"/>
        <v/>
      </c>
      <c r="J21" s="35" t="str">
        <f t="shared" si="2"/>
        <v/>
      </c>
      <c r="L21" s="35" t="s">
        <v>137</v>
      </c>
      <c r="M21" s="35" t="str">
        <f t="shared" si="3"/>
        <v/>
      </c>
    </row>
    <row r="22" spans="1:13">
      <c r="A22" s="20" t="s">
        <v>154</v>
      </c>
      <c r="C22" s="35">
        <f t="shared" si="0"/>
        <v>21</v>
      </c>
      <c r="D22" s="41">
        <f t="shared" si="0"/>
        <v>99.999999999999986</v>
      </c>
      <c r="F22" s="35">
        <v>6</v>
      </c>
      <c r="G22" s="35">
        <f t="shared" si="1"/>
        <v>28.571428571428569</v>
      </c>
      <c r="I22" s="35">
        <v>1</v>
      </c>
      <c r="J22" s="35">
        <f t="shared" si="2"/>
        <v>4.7619047619047619</v>
      </c>
      <c r="L22" s="35">
        <v>14</v>
      </c>
      <c r="M22" s="35">
        <f t="shared" si="3"/>
        <v>66.666666666666657</v>
      </c>
    </row>
    <row r="23" spans="1:13">
      <c r="A23" s="20" t="s">
        <v>155</v>
      </c>
      <c r="C23" s="35">
        <f t="shared" si="0"/>
        <v>53.5</v>
      </c>
      <c r="D23" s="41">
        <f t="shared" si="0"/>
        <v>100</v>
      </c>
      <c r="F23" s="35">
        <v>5.5</v>
      </c>
      <c r="G23" s="35">
        <f t="shared" si="1"/>
        <v>10.2803738317757</v>
      </c>
      <c r="I23" s="35">
        <v>15.5</v>
      </c>
      <c r="J23" s="35">
        <f t="shared" si="2"/>
        <v>28.971962616822427</v>
      </c>
      <c r="L23" s="35">
        <v>32.5</v>
      </c>
      <c r="M23" s="35">
        <f t="shared" si="3"/>
        <v>60.747663551401864</v>
      </c>
    </row>
    <row r="24" spans="1:13">
      <c r="A24" s="20" t="s">
        <v>156</v>
      </c>
      <c r="C24" s="35">
        <f t="shared" si="0"/>
        <v>74.5</v>
      </c>
      <c r="D24" s="41">
        <f t="shared" si="0"/>
        <v>100</v>
      </c>
      <c r="F24" s="35">
        <v>7</v>
      </c>
      <c r="G24" s="35">
        <f t="shared" si="1"/>
        <v>9.3959731543624159</v>
      </c>
      <c r="I24" s="35">
        <v>20.25</v>
      </c>
      <c r="J24" s="35">
        <f t="shared" si="2"/>
        <v>27.181208053691275</v>
      </c>
      <c r="L24" s="35">
        <v>47.25</v>
      </c>
      <c r="M24" s="35">
        <f t="shared" si="3"/>
        <v>63.422818791946312</v>
      </c>
    </row>
    <row r="25" spans="1:13">
      <c r="A25" s="20" t="s">
        <v>157</v>
      </c>
      <c r="C25" s="35">
        <f t="shared" si="0"/>
        <v>11.5</v>
      </c>
      <c r="D25" s="41">
        <f t="shared" si="0"/>
        <v>100</v>
      </c>
      <c r="F25" s="35">
        <v>1.5</v>
      </c>
      <c r="G25" s="35">
        <f t="shared" si="1"/>
        <v>13.043478260869565</v>
      </c>
      <c r="I25" s="35">
        <v>0</v>
      </c>
      <c r="J25" s="35">
        <f t="shared" si="2"/>
        <v>0</v>
      </c>
      <c r="L25" s="35">
        <v>10</v>
      </c>
      <c r="M25" s="35">
        <f t="shared" si="3"/>
        <v>86.956521739130437</v>
      </c>
    </row>
    <row r="26" spans="1:13">
      <c r="A26" s="20" t="s">
        <v>158</v>
      </c>
      <c r="C26" s="35">
        <f t="shared" si="0"/>
        <v>30.125</v>
      </c>
      <c r="D26" s="41">
        <f t="shared" si="0"/>
        <v>100</v>
      </c>
      <c r="F26" s="35">
        <v>1</v>
      </c>
      <c r="G26" s="35">
        <f t="shared" si="1"/>
        <v>3.3195020746887969</v>
      </c>
      <c r="I26" s="35">
        <v>0</v>
      </c>
      <c r="J26" s="35">
        <f t="shared" si="2"/>
        <v>0</v>
      </c>
      <c r="L26" s="35">
        <v>29.125</v>
      </c>
      <c r="M26" s="35">
        <f t="shared" si="3"/>
        <v>96.680497925311201</v>
      </c>
    </row>
    <row r="27" spans="1:13">
      <c r="A27" s="12"/>
      <c r="C27" s="35" t="str">
        <f t="shared" si="0"/>
        <v/>
      </c>
      <c r="D27" s="41" t="str">
        <f t="shared" si="0"/>
        <v/>
      </c>
      <c r="G27" s="35" t="str">
        <f t="shared" si="1"/>
        <v/>
      </c>
      <c r="J27" s="35" t="str">
        <f t="shared" si="2"/>
        <v/>
      </c>
      <c r="L27" s="35" t="s">
        <v>137</v>
      </c>
      <c r="M27" s="35" t="str">
        <f t="shared" si="3"/>
        <v/>
      </c>
    </row>
    <row r="28" spans="1:13">
      <c r="A28" s="12" t="s">
        <v>159</v>
      </c>
      <c r="C28" s="35">
        <f t="shared" si="0"/>
        <v>155.5</v>
      </c>
      <c r="D28" s="41">
        <f t="shared" si="0"/>
        <v>100</v>
      </c>
      <c r="F28" s="35">
        <f>SUM(F30:F38)</f>
        <v>10.25</v>
      </c>
      <c r="G28" s="35">
        <f t="shared" si="1"/>
        <v>6.5916398713826361</v>
      </c>
      <c r="I28" s="35">
        <f>SUM(I30:I38)</f>
        <v>3.25</v>
      </c>
      <c r="J28" s="35">
        <f t="shared" si="2"/>
        <v>2.090032154340836</v>
      </c>
      <c r="L28" s="35">
        <f>SUM(L30:L38)</f>
        <v>142</v>
      </c>
      <c r="M28" s="35">
        <f t="shared" si="3"/>
        <v>91.318327974276528</v>
      </c>
    </row>
    <row r="29" spans="1:13">
      <c r="A29" s="12"/>
      <c r="C29" s="35" t="str">
        <f t="shared" si="0"/>
        <v/>
      </c>
      <c r="D29" s="41" t="str">
        <f t="shared" si="0"/>
        <v/>
      </c>
      <c r="G29" s="35" t="str">
        <f t="shared" si="1"/>
        <v/>
      </c>
      <c r="J29" s="35" t="str">
        <f t="shared" si="2"/>
        <v/>
      </c>
      <c r="L29" s="35" t="s">
        <v>137</v>
      </c>
      <c r="M29" s="35" t="str">
        <f t="shared" si="3"/>
        <v/>
      </c>
    </row>
    <row r="30" spans="1:13">
      <c r="A30" s="20" t="s">
        <v>160</v>
      </c>
      <c r="C30" s="35">
        <f t="shared" si="0"/>
        <v>5</v>
      </c>
      <c r="D30" s="41">
        <f t="shared" si="0"/>
        <v>100</v>
      </c>
      <c r="F30" s="35">
        <v>1</v>
      </c>
      <c r="G30" s="35">
        <f t="shared" si="1"/>
        <v>20</v>
      </c>
      <c r="I30" s="35">
        <v>0</v>
      </c>
      <c r="J30" s="35">
        <f t="shared" si="2"/>
        <v>0</v>
      </c>
      <c r="L30" s="35">
        <v>4</v>
      </c>
      <c r="M30" s="35">
        <f t="shared" si="3"/>
        <v>80</v>
      </c>
    </row>
    <row r="31" spans="1:13">
      <c r="A31" s="20" t="s">
        <v>161</v>
      </c>
      <c r="C31" s="35">
        <f t="shared" si="0"/>
        <v>17</v>
      </c>
      <c r="D31" s="41">
        <f t="shared" si="0"/>
        <v>99.999999999999986</v>
      </c>
      <c r="F31" s="35">
        <v>1</v>
      </c>
      <c r="G31" s="35">
        <f t="shared" si="1"/>
        <v>5.8823529411764701</v>
      </c>
      <c r="I31" s="35">
        <v>0</v>
      </c>
      <c r="J31" s="35">
        <f t="shared" si="2"/>
        <v>0</v>
      </c>
      <c r="L31" s="35">
        <v>16</v>
      </c>
      <c r="M31" s="35">
        <f t="shared" si="3"/>
        <v>94.117647058823522</v>
      </c>
    </row>
    <row r="32" spans="1:13">
      <c r="A32" s="20" t="s">
        <v>162</v>
      </c>
      <c r="C32" s="35">
        <f t="shared" si="0"/>
        <v>9</v>
      </c>
      <c r="D32" s="41">
        <f t="shared" si="0"/>
        <v>100</v>
      </c>
      <c r="F32" s="35">
        <v>1</v>
      </c>
      <c r="G32" s="35">
        <f t="shared" si="1"/>
        <v>11.111111111111111</v>
      </c>
      <c r="I32" s="35">
        <v>0</v>
      </c>
      <c r="J32" s="35">
        <f t="shared" si="2"/>
        <v>0</v>
      </c>
      <c r="L32" s="35">
        <v>8</v>
      </c>
      <c r="M32" s="35">
        <f t="shared" si="3"/>
        <v>88.888888888888886</v>
      </c>
    </row>
    <row r="33" spans="1:13">
      <c r="A33" s="20" t="s">
        <v>163</v>
      </c>
      <c r="C33" s="35">
        <f t="shared" si="0"/>
        <v>19.5</v>
      </c>
      <c r="D33" s="41">
        <f t="shared" si="0"/>
        <v>99.999999999999986</v>
      </c>
      <c r="F33" s="35">
        <v>1</v>
      </c>
      <c r="G33" s="35">
        <f t="shared" si="1"/>
        <v>5.1282051282051277</v>
      </c>
      <c r="I33" s="35">
        <v>0</v>
      </c>
      <c r="J33" s="35">
        <f t="shared" si="2"/>
        <v>0</v>
      </c>
      <c r="L33" s="35">
        <v>18.5</v>
      </c>
      <c r="M33" s="35">
        <f t="shared" si="3"/>
        <v>94.871794871794862</v>
      </c>
    </row>
    <row r="34" spans="1:13">
      <c r="A34" s="20" t="s">
        <v>164</v>
      </c>
      <c r="C34" s="35">
        <f t="shared" si="0"/>
        <v>18.25</v>
      </c>
      <c r="D34" s="41">
        <f t="shared" si="0"/>
        <v>100</v>
      </c>
      <c r="F34" s="35">
        <v>2.25</v>
      </c>
      <c r="G34" s="35">
        <f t="shared" si="1"/>
        <v>12.328767123287671</v>
      </c>
      <c r="I34" s="35">
        <v>0</v>
      </c>
      <c r="J34" s="35">
        <f t="shared" si="2"/>
        <v>0</v>
      </c>
      <c r="L34" s="35">
        <v>16</v>
      </c>
      <c r="M34" s="35">
        <f t="shared" si="3"/>
        <v>87.671232876712324</v>
      </c>
    </row>
    <row r="35" spans="1:13">
      <c r="A35" s="20" t="s">
        <v>165</v>
      </c>
      <c r="C35" s="35">
        <f t="shared" si="0"/>
        <v>35</v>
      </c>
      <c r="D35" s="41">
        <f t="shared" si="0"/>
        <v>100</v>
      </c>
      <c r="F35" s="35">
        <v>1</v>
      </c>
      <c r="G35" s="35">
        <f t="shared" si="1"/>
        <v>2.8571428571428572</v>
      </c>
      <c r="I35" s="35">
        <v>0</v>
      </c>
      <c r="J35" s="35">
        <f t="shared" si="2"/>
        <v>0</v>
      </c>
      <c r="L35" s="35">
        <v>34</v>
      </c>
      <c r="M35" s="35">
        <f t="shared" si="3"/>
        <v>97.142857142857139</v>
      </c>
    </row>
    <row r="36" spans="1:13">
      <c r="A36" s="20" t="s">
        <v>166</v>
      </c>
      <c r="C36" s="35">
        <f t="shared" si="0"/>
        <v>20.25</v>
      </c>
      <c r="D36" s="41">
        <f t="shared" si="0"/>
        <v>100</v>
      </c>
      <c r="F36" s="35">
        <v>1</v>
      </c>
      <c r="G36" s="35">
        <f t="shared" si="1"/>
        <v>4.9382716049382713</v>
      </c>
      <c r="I36" s="35">
        <v>1.75</v>
      </c>
      <c r="J36" s="35">
        <f t="shared" si="2"/>
        <v>8.6419753086419746</v>
      </c>
      <c r="L36" s="35">
        <v>17.5</v>
      </c>
      <c r="M36" s="35">
        <f t="shared" si="3"/>
        <v>86.419753086419746</v>
      </c>
    </row>
    <row r="37" spans="1:13">
      <c r="A37" s="20" t="s">
        <v>167</v>
      </c>
      <c r="C37" s="35">
        <f t="shared" si="0"/>
        <v>14.5</v>
      </c>
      <c r="D37" s="41">
        <f t="shared" si="0"/>
        <v>100</v>
      </c>
      <c r="F37" s="35">
        <v>1</v>
      </c>
      <c r="G37" s="35">
        <f t="shared" si="1"/>
        <v>6.8965517241379306</v>
      </c>
      <c r="I37" s="35">
        <v>1.5</v>
      </c>
      <c r="J37" s="35">
        <f t="shared" si="2"/>
        <v>10.344827586206897</v>
      </c>
      <c r="L37" s="35">
        <v>12</v>
      </c>
      <c r="M37" s="35">
        <f t="shared" si="3"/>
        <v>82.758620689655174</v>
      </c>
    </row>
    <row r="38" spans="1:13">
      <c r="A38" s="20" t="s">
        <v>168</v>
      </c>
      <c r="C38" s="35">
        <f t="shared" si="0"/>
        <v>17</v>
      </c>
      <c r="D38" s="41">
        <f t="shared" si="0"/>
        <v>99.999999999999986</v>
      </c>
      <c r="F38" s="35">
        <v>1</v>
      </c>
      <c r="G38" s="35">
        <f t="shared" si="1"/>
        <v>5.8823529411764701</v>
      </c>
      <c r="I38" s="35">
        <v>0</v>
      </c>
      <c r="J38" s="35">
        <f t="shared" si="2"/>
        <v>0</v>
      </c>
      <c r="L38" s="35">
        <v>16</v>
      </c>
      <c r="M38" s="35">
        <f t="shared" si="3"/>
        <v>94.117647058823522</v>
      </c>
    </row>
    <row r="39" spans="1:13">
      <c r="C39" s="35" t="str">
        <f t="shared" si="0"/>
        <v/>
      </c>
      <c r="D39" s="41" t="str">
        <f t="shared" si="0"/>
        <v/>
      </c>
      <c r="G39" s="35" t="str">
        <f t="shared" si="1"/>
        <v/>
      </c>
      <c r="J39" s="35" t="str">
        <f t="shared" si="2"/>
        <v/>
      </c>
      <c r="L39" s="35" t="s">
        <v>137</v>
      </c>
      <c r="M39" s="35" t="str">
        <f t="shared" si="3"/>
        <v/>
      </c>
    </row>
    <row r="40" spans="1:13">
      <c r="A40" s="34" t="s">
        <v>169</v>
      </c>
      <c r="C40" s="35">
        <f t="shared" si="0"/>
        <v>295.125</v>
      </c>
      <c r="D40" s="41">
        <f t="shared" si="0"/>
        <v>100</v>
      </c>
      <c r="F40" s="35">
        <f>SUM(F42:F52)</f>
        <v>29</v>
      </c>
      <c r="G40" s="35">
        <f t="shared" si="1"/>
        <v>9.8263447691656083</v>
      </c>
      <c r="I40" s="35">
        <f>SUM(I42:I52)</f>
        <v>1</v>
      </c>
      <c r="J40" s="35">
        <f t="shared" si="2"/>
        <v>0.33883947479881404</v>
      </c>
      <c r="L40" s="35">
        <f>SUM(L42:L52)</f>
        <v>265.125</v>
      </c>
      <c r="M40" s="35">
        <f t="shared" si="3"/>
        <v>89.834815756035582</v>
      </c>
    </row>
    <row r="41" spans="1:13">
      <c r="C41" s="35" t="str">
        <f t="shared" si="0"/>
        <v/>
      </c>
      <c r="D41" s="41" t="str">
        <f t="shared" si="0"/>
        <v/>
      </c>
      <c r="G41" s="35" t="str">
        <f t="shared" si="1"/>
        <v/>
      </c>
      <c r="J41" s="35" t="str">
        <f t="shared" si="2"/>
        <v/>
      </c>
      <c r="L41" s="35" t="s">
        <v>137</v>
      </c>
      <c r="M41" s="35" t="str">
        <f t="shared" si="3"/>
        <v/>
      </c>
    </row>
    <row r="42" spans="1:13">
      <c r="A42" s="34" t="s">
        <v>170</v>
      </c>
      <c r="C42" s="35">
        <f t="shared" si="0"/>
        <v>31.5</v>
      </c>
      <c r="D42" s="41">
        <f t="shared" si="0"/>
        <v>100</v>
      </c>
      <c r="F42" s="35">
        <v>0</v>
      </c>
      <c r="G42" s="35">
        <f t="shared" si="1"/>
        <v>0</v>
      </c>
      <c r="I42" s="35">
        <v>0</v>
      </c>
      <c r="J42" s="35">
        <f t="shared" si="2"/>
        <v>0</v>
      </c>
      <c r="L42" s="35">
        <v>31.5</v>
      </c>
      <c r="M42" s="35">
        <f t="shared" si="3"/>
        <v>100</v>
      </c>
    </row>
    <row r="43" spans="1:13">
      <c r="A43" s="34" t="s">
        <v>171</v>
      </c>
      <c r="C43" s="35">
        <f t="shared" si="0"/>
        <v>35</v>
      </c>
      <c r="D43" s="41">
        <f t="shared" si="0"/>
        <v>100</v>
      </c>
      <c r="F43" s="35">
        <v>0</v>
      </c>
      <c r="G43" s="35">
        <f t="shared" si="1"/>
        <v>0</v>
      </c>
      <c r="I43" s="35">
        <v>0</v>
      </c>
      <c r="J43" s="35">
        <f t="shared" si="2"/>
        <v>0</v>
      </c>
      <c r="L43" s="35">
        <v>35</v>
      </c>
      <c r="M43" s="35">
        <f t="shared" si="3"/>
        <v>100</v>
      </c>
    </row>
    <row r="44" spans="1:13">
      <c r="A44" s="34" t="s">
        <v>172</v>
      </c>
      <c r="C44" s="35">
        <f t="shared" si="0"/>
        <v>17.625</v>
      </c>
      <c r="D44" s="41">
        <f t="shared" si="0"/>
        <v>100</v>
      </c>
      <c r="F44" s="35">
        <v>0</v>
      </c>
      <c r="G44" s="35">
        <f t="shared" si="1"/>
        <v>0</v>
      </c>
      <c r="I44" s="35">
        <v>0</v>
      </c>
      <c r="J44" s="35">
        <f t="shared" si="2"/>
        <v>0</v>
      </c>
      <c r="L44" s="35">
        <v>17.625</v>
      </c>
      <c r="M44" s="35">
        <f t="shared" si="3"/>
        <v>100</v>
      </c>
    </row>
    <row r="45" spans="1:13">
      <c r="A45" s="34" t="s">
        <v>173</v>
      </c>
      <c r="C45" s="35">
        <f t="shared" si="0"/>
        <v>31</v>
      </c>
      <c r="D45" s="41">
        <f t="shared" si="0"/>
        <v>100</v>
      </c>
      <c r="F45" s="35">
        <v>0</v>
      </c>
      <c r="G45" s="35">
        <f t="shared" si="1"/>
        <v>0</v>
      </c>
      <c r="I45" s="35">
        <v>0</v>
      </c>
      <c r="J45" s="35">
        <f t="shared" si="2"/>
        <v>0</v>
      </c>
      <c r="L45" s="35">
        <v>31</v>
      </c>
      <c r="M45" s="35">
        <f t="shared" si="3"/>
        <v>100</v>
      </c>
    </row>
    <row r="46" spans="1:13">
      <c r="A46" s="34" t="s">
        <v>174</v>
      </c>
      <c r="C46" s="35">
        <f t="shared" si="0"/>
        <v>18</v>
      </c>
      <c r="D46" s="41">
        <f t="shared" si="0"/>
        <v>100</v>
      </c>
      <c r="F46" s="35">
        <v>2</v>
      </c>
      <c r="G46" s="35">
        <f t="shared" si="1"/>
        <v>11.111111111111111</v>
      </c>
      <c r="I46" s="35">
        <v>0</v>
      </c>
      <c r="J46" s="35">
        <f t="shared" si="2"/>
        <v>0</v>
      </c>
      <c r="L46" s="35">
        <v>16</v>
      </c>
      <c r="M46" s="35">
        <f t="shared" si="3"/>
        <v>88.888888888888886</v>
      </c>
    </row>
    <row r="47" spans="1:13">
      <c r="A47" s="34" t="s">
        <v>175</v>
      </c>
      <c r="C47" s="35">
        <f t="shared" si="0"/>
        <v>87.5</v>
      </c>
      <c r="D47" s="41">
        <f t="shared" si="0"/>
        <v>100</v>
      </c>
      <c r="F47" s="35">
        <v>0</v>
      </c>
      <c r="G47" s="35">
        <f t="shared" si="1"/>
        <v>0</v>
      </c>
      <c r="I47" s="35">
        <v>0</v>
      </c>
      <c r="J47" s="35">
        <f t="shared" si="2"/>
        <v>0</v>
      </c>
      <c r="L47" s="35">
        <v>87.5</v>
      </c>
      <c r="M47" s="35">
        <f t="shared" si="3"/>
        <v>100</v>
      </c>
    </row>
    <row r="48" spans="1:13">
      <c r="A48" s="34" t="s">
        <v>176</v>
      </c>
      <c r="C48" s="35">
        <f t="shared" si="0"/>
        <v>4.5</v>
      </c>
      <c r="D48" s="41">
        <f t="shared" si="0"/>
        <v>99.999999999999986</v>
      </c>
      <c r="F48" s="35">
        <v>1.5</v>
      </c>
      <c r="G48" s="35">
        <f t="shared" si="1"/>
        <v>33.333333333333329</v>
      </c>
      <c r="I48" s="35">
        <v>0</v>
      </c>
      <c r="J48" s="35">
        <f t="shared" si="2"/>
        <v>0</v>
      </c>
      <c r="L48" s="35">
        <v>3</v>
      </c>
      <c r="M48" s="35">
        <f t="shared" si="3"/>
        <v>66.666666666666657</v>
      </c>
    </row>
    <row r="49" spans="1:13">
      <c r="A49" s="34" t="s">
        <v>177</v>
      </c>
      <c r="C49" s="35">
        <f t="shared" si="0"/>
        <v>16.5</v>
      </c>
      <c r="D49" s="41">
        <f t="shared" si="0"/>
        <v>100</v>
      </c>
      <c r="F49" s="35">
        <v>9.5</v>
      </c>
      <c r="G49" s="35">
        <f t="shared" si="1"/>
        <v>57.575757575757578</v>
      </c>
      <c r="I49" s="35">
        <v>0</v>
      </c>
      <c r="J49" s="35">
        <f t="shared" si="2"/>
        <v>0</v>
      </c>
      <c r="L49" s="35">
        <v>7</v>
      </c>
      <c r="M49" s="35">
        <f t="shared" si="3"/>
        <v>42.424242424242422</v>
      </c>
    </row>
    <row r="50" spans="1:13">
      <c r="A50" s="34" t="s">
        <v>178</v>
      </c>
      <c r="C50" s="35">
        <f t="shared" si="0"/>
        <v>41.5</v>
      </c>
      <c r="D50" s="41">
        <f t="shared" si="0"/>
        <v>100</v>
      </c>
      <c r="F50" s="35">
        <v>16</v>
      </c>
      <c r="G50" s="35">
        <f t="shared" si="1"/>
        <v>38.554216867469883</v>
      </c>
      <c r="I50" s="35">
        <v>1</v>
      </c>
      <c r="J50" s="35">
        <f t="shared" si="2"/>
        <v>2.4096385542168677</v>
      </c>
      <c r="L50" s="35">
        <v>24.5</v>
      </c>
      <c r="M50" s="35">
        <f t="shared" si="3"/>
        <v>59.036144578313255</v>
      </c>
    </row>
    <row r="51" spans="1:13">
      <c r="A51" s="34" t="s">
        <v>179</v>
      </c>
      <c r="C51" s="35">
        <f t="shared" si="0"/>
        <v>4</v>
      </c>
      <c r="D51" s="41">
        <f t="shared" si="0"/>
        <v>100</v>
      </c>
      <c r="F51" s="35">
        <v>0</v>
      </c>
      <c r="G51" s="35">
        <f t="shared" si="1"/>
        <v>0</v>
      </c>
      <c r="I51" s="35">
        <v>0</v>
      </c>
      <c r="J51" s="35">
        <f t="shared" si="2"/>
        <v>0</v>
      </c>
      <c r="L51" s="35">
        <v>4</v>
      </c>
      <c r="M51" s="35">
        <f t="shared" si="3"/>
        <v>100</v>
      </c>
    </row>
    <row r="52" spans="1:13">
      <c r="A52" s="34" t="s">
        <v>180</v>
      </c>
      <c r="C52" s="35">
        <f t="shared" si="0"/>
        <v>8</v>
      </c>
      <c r="D52" s="41">
        <f t="shared" si="0"/>
        <v>100</v>
      </c>
      <c r="F52" s="35">
        <v>0</v>
      </c>
      <c r="G52" s="35">
        <f t="shared" si="1"/>
        <v>0</v>
      </c>
      <c r="I52" s="35">
        <v>0</v>
      </c>
      <c r="J52" s="35">
        <f t="shared" si="2"/>
        <v>0</v>
      </c>
      <c r="L52" s="35">
        <v>8</v>
      </c>
      <c r="M52" s="35">
        <f t="shared" si="3"/>
        <v>100</v>
      </c>
    </row>
    <row r="53" spans="1:13" ht="6.9" customHeight="1">
      <c r="C53" s="35" t="str">
        <f t="shared" si="0"/>
        <v/>
      </c>
      <c r="D53" s="41" t="str">
        <f t="shared" si="0"/>
        <v/>
      </c>
      <c r="G53" s="35" t="str">
        <f t="shared" si="1"/>
        <v/>
      </c>
      <c r="J53" s="35" t="str">
        <f t="shared" si="2"/>
        <v/>
      </c>
      <c r="L53" s="35" t="s">
        <v>137</v>
      </c>
      <c r="M53" s="35" t="str">
        <f t="shared" si="3"/>
        <v/>
      </c>
    </row>
    <row r="54" spans="1:13">
      <c r="A54" s="14" t="s">
        <v>181</v>
      </c>
      <c r="C54" s="35">
        <f t="shared" si="0"/>
        <v>1</v>
      </c>
      <c r="D54" s="41">
        <f t="shared" si="0"/>
        <v>100</v>
      </c>
      <c r="F54" s="35">
        <f>SUM(F56)</f>
        <v>1</v>
      </c>
      <c r="G54" s="35">
        <f t="shared" si="1"/>
        <v>100</v>
      </c>
      <c r="I54" s="35">
        <f>SUM(I56)</f>
        <v>0</v>
      </c>
      <c r="J54" s="35">
        <f t="shared" si="2"/>
        <v>0</v>
      </c>
      <c r="L54" s="35">
        <f>SUM(L56)</f>
        <v>0</v>
      </c>
      <c r="M54" s="35">
        <f t="shared" si="3"/>
        <v>0</v>
      </c>
    </row>
    <row r="55" spans="1:13" ht="6.9" customHeight="1">
      <c r="C55" s="35" t="str">
        <f t="shared" si="0"/>
        <v/>
      </c>
      <c r="D55" s="41" t="str">
        <f t="shared" si="0"/>
        <v/>
      </c>
      <c r="G55" s="35" t="str">
        <f t="shared" si="1"/>
        <v/>
      </c>
      <c r="J55" s="35" t="str">
        <f t="shared" si="2"/>
        <v/>
      </c>
      <c r="L55" s="35" t="s">
        <v>137</v>
      </c>
      <c r="M55" s="35" t="str">
        <f t="shared" si="3"/>
        <v/>
      </c>
    </row>
    <row r="56" spans="1:13">
      <c r="A56" s="20" t="s">
        <v>184</v>
      </c>
      <c r="C56" s="35">
        <f>IF($A56&lt;&gt;0,F56+I56+L56,"")</f>
        <v>1</v>
      </c>
      <c r="D56" s="41">
        <f>IF($A56&lt;&gt;0,G56+J56+M56,"")</f>
        <v>100</v>
      </c>
      <c r="F56" s="35">
        <v>1</v>
      </c>
      <c r="G56" s="35">
        <f>IF($A56&lt;&gt;0,F56/$C56*100,"")</f>
        <v>100</v>
      </c>
      <c r="I56" s="35">
        <v>0</v>
      </c>
      <c r="J56" s="35">
        <f>IF($A56&lt;&gt;0,I56/$C56*100,"")</f>
        <v>0</v>
      </c>
      <c r="L56" s="35">
        <v>0</v>
      </c>
      <c r="M56" s="35">
        <f>IF($A56&lt;&gt;0,L56/$C56*100,"")</f>
        <v>0</v>
      </c>
    </row>
    <row r="57" spans="1:13" ht="6.9" customHeight="1" thickBot="1">
      <c r="A57" s="37"/>
      <c r="B57" s="33"/>
      <c r="C57" s="40"/>
      <c r="D57" s="37"/>
      <c r="E57" s="37"/>
      <c r="F57" s="40"/>
      <c r="G57" s="40"/>
      <c r="H57" s="40"/>
      <c r="I57" s="40"/>
      <c r="J57" s="40"/>
      <c r="K57" s="40"/>
      <c r="L57" s="40"/>
      <c r="M57" s="40"/>
    </row>
    <row r="58" spans="1:13" ht="6.9" customHeight="1"/>
    <row r="59" spans="1:13" ht="13.5" customHeight="1">
      <c r="A59" s="21" t="s">
        <v>262</v>
      </c>
    </row>
    <row r="60" spans="1:13" ht="6.75" customHeight="1">
      <c r="A60" s="21" t="s">
        <v>188</v>
      </c>
    </row>
    <row r="61" spans="1:13">
      <c r="A61" s="12" t="s">
        <v>202</v>
      </c>
    </row>
    <row r="62" spans="1:13">
      <c r="A62" s="34" t="s">
        <v>189</v>
      </c>
    </row>
    <row r="64" spans="1:13">
      <c r="A64" s="43"/>
    </row>
  </sheetData>
  <mergeCells count="5">
    <mergeCell ref="C7:M7"/>
    <mergeCell ref="C8:D8"/>
    <mergeCell ref="F8:G8"/>
    <mergeCell ref="I8:J8"/>
    <mergeCell ref="L8:M8"/>
  </mergeCells>
  <pageMargins left="0.7" right="0.7" top="0.75" bottom="0.75" header="0.3" footer="0.3"/>
  <pageSetup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2:K5"/>
  <sheetViews>
    <sheetView workbookViewId="0">
      <selection activeCell="J2" sqref="J2"/>
    </sheetView>
  </sheetViews>
  <sheetFormatPr baseColWidth="10" defaultRowHeight="14.4"/>
  <sheetData>
    <row r="2" spans="2:11" ht="22.8">
      <c r="J2" s="23"/>
    </row>
    <row r="3" spans="2:11" ht="22.8">
      <c r="B3" s="27" t="s">
        <v>134</v>
      </c>
      <c r="C3" s="27" t="s">
        <v>132</v>
      </c>
      <c r="D3" s="27" t="s">
        <v>219</v>
      </c>
      <c r="H3" s="24"/>
    </row>
    <row r="4" spans="2:11" ht="22.8">
      <c r="B4" s="68">
        <v>84.62</v>
      </c>
      <c r="C4" s="68">
        <v>9.74</v>
      </c>
      <c r="D4" s="68">
        <v>5.64</v>
      </c>
      <c r="H4" s="25"/>
      <c r="K4" s="26"/>
    </row>
    <row r="5" spans="2:11">
      <c r="C5" t="s">
        <v>137</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workbookViewId="0">
      <selection activeCell="A5" sqref="A5"/>
    </sheetView>
  </sheetViews>
  <sheetFormatPr baseColWidth="10" defaultColWidth="8.88671875" defaultRowHeight="15.6"/>
  <cols>
    <col min="1" max="1" width="43.6640625" style="53" customWidth="1"/>
    <col min="2" max="2" width="16.6640625" style="66" customWidth="1"/>
    <col min="3" max="3" width="22.5546875" style="66" customWidth="1"/>
    <col min="4" max="4" width="3.44140625" style="45" customWidth="1"/>
    <col min="5" max="5" width="20.6640625" style="66" customWidth="1"/>
    <col min="6" max="6" width="3.5546875" style="66" hidden="1" customWidth="1"/>
    <col min="7" max="7" width="3" customWidth="1"/>
    <col min="8" max="8" width="11.6640625" customWidth="1"/>
    <col min="257" max="257" width="43.6640625" customWidth="1"/>
    <col min="258" max="258" width="16.6640625" customWidth="1"/>
    <col min="259" max="259" width="22.5546875" customWidth="1"/>
    <col min="260" max="260" width="3.44140625" customWidth="1"/>
    <col min="261" max="261" width="20.6640625" customWidth="1"/>
    <col min="262" max="262" width="0" hidden="1" customWidth="1"/>
    <col min="263" max="263" width="3" customWidth="1"/>
    <col min="264" max="264" width="11.6640625" customWidth="1"/>
    <col min="513" max="513" width="43.6640625" customWidth="1"/>
    <col min="514" max="514" width="16.6640625" customWidth="1"/>
    <col min="515" max="515" width="22.5546875" customWidth="1"/>
    <col min="516" max="516" width="3.44140625" customWidth="1"/>
    <col min="517" max="517" width="20.6640625" customWidth="1"/>
    <col min="518" max="518" width="0" hidden="1" customWidth="1"/>
    <col min="519" max="519" width="3" customWidth="1"/>
    <col min="520" max="520" width="11.6640625" customWidth="1"/>
    <col min="769" max="769" width="43.6640625" customWidth="1"/>
    <col min="770" max="770" width="16.6640625" customWidth="1"/>
    <col min="771" max="771" width="22.5546875" customWidth="1"/>
    <col min="772" max="772" width="3.44140625" customWidth="1"/>
    <col min="773" max="773" width="20.6640625" customWidth="1"/>
    <col min="774" max="774" width="0" hidden="1" customWidth="1"/>
    <col min="775" max="775" width="3" customWidth="1"/>
    <col min="776" max="776" width="11.6640625" customWidth="1"/>
    <col min="1025" max="1025" width="43.6640625" customWidth="1"/>
    <col min="1026" max="1026" width="16.6640625" customWidth="1"/>
    <col min="1027" max="1027" width="22.5546875" customWidth="1"/>
    <col min="1028" max="1028" width="3.44140625" customWidth="1"/>
    <col min="1029" max="1029" width="20.6640625" customWidth="1"/>
    <col min="1030" max="1030" width="0" hidden="1" customWidth="1"/>
    <col min="1031" max="1031" width="3" customWidth="1"/>
    <col min="1032" max="1032" width="11.6640625" customWidth="1"/>
    <col min="1281" max="1281" width="43.6640625" customWidth="1"/>
    <col min="1282" max="1282" width="16.6640625" customWidth="1"/>
    <col min="1283" max="1283" width="22.5546875" customWidth="1"/>
    <col min="1284" max="1284" width="3.44140625" customWidth="1"/>
    <col min="1285" max="1285" width="20.6640625" customWidth="1"/>
    <col min="1286" max="1286" width="0" hidden="1" customWidth="1"/>
    <col min="1287" max="1287" width="3" customWidth="1"/>
    <col min="1288" max="1288" width="11.6640625" customWidth="1"/>
    <col min="1537" max="1537" width="43.6640625" customWidth="1"/>
    <col min="1538" max="1538" width="16.6640625" customWidth="1"/>
    <col min="1539" max="1539" width="22.5546875" customWidth="1"/>
    <col min="1540" max="1540" width="3.44140625" customWidth="1"/>
    <col min="1541" max="1541" width="20.6640625" customWidth="1"/>
    <col min="1542" max="1542" width="0" hidden="1" customWidth="1"/>
    <col min="1543" max="1543" width="3" customWidth="1"/>
    <col min="1544" max="1544" width="11.6640625" customWidth="1"/>
    <col min="1793" max="1793" width="43.6640625" customWidth="1"/>
    <col min="1794" max="1794" width="16.6640625" customWidth="1"/>
    <col min="1795" max="1795" width="22.5546875" customWidth="1"/>
    <col min="1796" max="1796" width="3.44140625" customWidth="1"/>
    <col min="1797" max="1797" width="20.6640625" customWidth="1"/>
    <col min="1798" max="1798" width="0" hidden="1" customWidth="1"/>
    <col min="1799" max="1799" width="3" customWidth="1"/>
    <col min="1800" max="1800" width="11.6640625" customWidth="1"/>
    <col min="2049" max="2049" width="43.6640625" customWidth="1"/>
    <col min="2050" max="2050" width="16.6640625" customWidth="1"/>
    <col min="2051" max="2051" width="22.5546875" customWidth="1"/>
    <col min="2052" max="2052" width="3.44140625" customWidth="1"/>
    <col min="2053" max="2053" width="20.6640625" customWidth="1"/>
    <col min="2054" max="2054" width="0" hidden="1" customWidth="1"/>
    <col min="2055" max="2055" width="3" customWidth="1"/>
    <col min="2056" max="2056" width="11.6640625" customWidth="1"/>
    <col min="2305" max="2305" width="43.6640625" customWidth="1"/>
    <col min="2306" max="2306" width="16.6640625" customWidth="1"/>
    <col min="2307" max="2307" width="22.5546875" customWidth="1"/>
    <col min="2308" max="2308" width="3.44140625" customWidth="1"/>
    <col min="2309" max="2309" width="20.6640625" customWidth="1"/>
    <col min="2310" max="2310" width="0" hidden="1" customWidth="1"/>
    <col min="2311" max="2311" width="3" customWidth="1"/>
    <col min="2312" max="2312" width="11.6640625" customWidth="1"/>
    <col min="2561" max="2561" width="43.6640625" customWidth="1"/>
    <col min="2562" max="2562" width="16.6640625" customWidth="1"/>
    <col min="2563" max="2563" width="22.5546875" customWidth="1"/>
    <col min="2564" max="2564" width="3.44140625" customWidth="1"/>
    <col min="2565" max="2565" width="20.6640625" customWidth="1"/>
    <col min="2566" max="2566" width="0" hidden="1" customWidth="1"/>
    <col min="2567" max="2567" width="3" customWidth="1"/>
    <col min="2568" max="2568" width="11.6640625" customWidth="1"/>
    <col min="2817" max="2817" width="43.6640625" customWidth="1"/>
    <col min="2818" max="2818" width="16.6640625" customWidth="1"/>
    <col min="2819" max="2819" width="22.5546875" customWidth="1"/>
    <col min="2820" max="2820" width="3.44140625" customWidth="1"/>
    <col min="2821" max="2821" width="20.6640625" customWidth="1"/>
    <col min="2822" max="2822" width="0" hidden="1" customWidth="1"/>
    <col min="2823" max="2823" width="3" customWidth="1"/>
    <col min="2824" max="2824" width="11.6640625" customWidth="1"/>
    <col min="3073" max="3073" width="43.6640625" customWidth="1"/>
    <col min="3074" max="3074" width="16.6640625" customWidth="1"/>
    <col min="3075" max="3075" width="22.5546875" customWidth="1"/>
    <col min="3076" max="3076" width="3.44140625" customWidth="1"/>
    <col min="3077" max="3077" width="20.6640625" customWidth="1"/>
    <col min="3078" max="3078" width="0" hidden="1" customWidth="1"/>
    <col min="3079" max="3079" width="3" customWidth="1"/>
    <col min="3080" max="3080" width="11.6640625" customWidth="1"/>
    <col min="3329" max="3329" width="43.6640625" customWidth="1"/>
    <col min="3330" max="3330" width="16.6640625" customWidth="1"/>
    <col min="3331" max="3331" width="22.5546875" customWidth="1"/>
    <col min="3332" max="3332" width="3.44140625" customWidth="1"/>
    <col min="3333" max="3333" width="20.6640625" customWidth="1"/>
    <col min="3334" max="3334" width="0" hidden="1" customWidth="1"/>
    <col min="3335" max="3335" width="3" customWidth="1"/>
    <col min="3336" max="3336" width="11.6640625" customWidth="1"/>
    <col min="3585" max="3585" width="43.6640625" customWidth="1"/>
    <col min="3586" max="3586" width="16.6640625" customWidth="1"/>
    <col min="3587" max="3587" width="22.5546875" customWidth="1"/>
    <col min="3588" max="3588" width="3.44140625" customWidth="1"/>
    <col min="3589" max="3589" width="20.6640625" customWidth="1"/>
    <col min="3590" max="3590" width="0" hidden="1" customWidth="1"/>
    <col min="3591" max="3591" width="3" customWidth="1"/>
    <col min="3592" max="3592" width="11.6640625" customWidth="1"/>
    <col min="3841" max="3841" width="43.6640625" customWidth="1"/>
    <col min="3842" max="3842" width="16.6640625" customWidth="1"/>
    <col min="3843" max="3843" width="22.5546875" customWidth="1"/>
    <col min="3844" max="3844" width="3.44140625" customWidth="1"/>
    <col min="3845" max="3845" width="20.6640625" customWidth="1"/>
    <col min="3846" max="3846" width="0" hidden="1" customWidth="1"/>
    <col min="3847" max="3847" width="3" customWidth="1"/>
    <col min="3848" max="3848" width="11.6640625" customWidth="1"/>
    <col min="4097" max="4097" width="43.6640625" customWidth="1"/>
    <col min="4098" max="4098" width="16.6640625" customWidth="1"/>
    <col min="4099" max="4099" width="22.5546875" customWidth="1"/>
    <col min="4100" max="4100" width="3.44140625" customWidth="1"/>
    <col min="4101" max="4101" width="20.6640625" customWidth="1"/>
    <col min="4102" max="4102" width="0" hidden="1" customWidth="1"/>
    <col min="4103" max="4103" width="3" customWidth="1"/>
    <col min="4104" max="4104" width="11.6640625" customWidth="1"/>
    <col min="4353" max="4353" width="43.6640625" customWidth="1"/>
    <col min="4354" max="4354" width="16.6640625" customWidth="1"/>
    <col min="4355" max="4355" width="22.5546875" customWidth="1"/>
    <col min="4356" max="4356" width="3.44140625" customWidth="1"/>
    <col min="4357" max="4357" width="20.6640625" customWidth="1"/>
    <col min="4358" max="4358" width="0" hidden="1" customWidth="1"/>
    <col min="4359" max="4359" width="3" customWidth="1"/>
    <col min="4360" max="4360" width="11.6640625" customWidth="1"/>
    <col min="4609" max="4609" width="43.6640625" customWidth="1"/>
    <col min="4610" max="4610" width="16.6640625" customWidth="1"/>
    <col min="4611" max="4611" width="22.5546875" customWidth="1"/>
    <col min="4612" max="4612" width="3.44140625" customWidth="1"/>
    <col min="4613" max="4613" width="20.6640625" customWidth="1"/>
    <col min="4614" max="4614" width="0" hidden="1" customWidth="1"/>
    <col min="4615" max="4615" width="3" customWidth="1"/>
    <col min="4616" max="4616" width="11.6640625" customWidth="1"/>
    <col min="4865" max="4865" width="43.6640625" customWidth="1"/>
    <col min="4866" max="4866" width="16.6640625" customWidth="1"/>
    <col min="4867" max="4867" width="22.5546875" customWidth="1"/>
    <col min="4868" max="4868" width="3.44140625" customWidth="1"/>
    <col min="4869" max="4869" width="20.6640625" customWidth="1"/>
    <col min="4870" max="4870" width="0" hidden="1" customWidth="1"/>
    <col min="4871" max="4871" width="3" customWidth="1"/>
    <col min="4872" max="4872" width="11.6640625" customWidth="1"/>
    <col min="5121" max="5121" width="43.6640625" customWidth="1"/>
    <col min="5122" max="5122" width="16.6640625" customWidth="1"/>
    <col min="5123" max="5123" width="22.5546875" customWidth="1"/>
    <col min="5124" max="5124" width="3.44140625" customWidth="1"/>
    <col min="5125" max="5125" width="20.6640625" customWidth="1"/>
    <col min="5126" max="5126" width="0" hidden="1" customWidth="1"/>
    <col min="5127" max="5127" width="3" customWidth="1"/>
    <col min="5128" max="5128" width="11.6640625" customWidth="1"/>
    <col min="5377" max="5377" width="43.6640625" customWidth="1"/>
    <col min="5378" max="5378" width="16.6640625" customWidth="1"/>
    <col min="5379" max="5379" width="22.5546875" customWidth="1"/>
    <col min="5380" max="5380" width="3.44140625" customWidth="1"/>
    <col min="5381" max="5381" width="20.6640625" customWidth="1"/>
    <col min="5382" max="5382" width="0" hidden="1" customWidth="1"/>
    <col min="5383" max="5383" width="3" customWidth="1"/>
    <col min="5384" max="5384" width="11.6640625" customWidth="1"/>
    <col min="5633" max="5633" width="43.6640625" customWidth="1"/>
    <col min="5634" max="5634" width="16.6640625" customWidth="1"/>
    <col min="5635" max="5635" width="22.5546875" customWidth="1"/>
    <col min="5636" max="5636" width="3.44140625" customWidth="1"/>
    <col min="5637" max="5637" width="20.6640625" customWidth="1"/>
    <col min="5638" max="5638" width="0" hidden="1" customWidth="1"/>
    <col min="5639" max="5639" width="3" customWidth="1"/>
    <col min="5640" max="5640" width="11.6640625" customWidth="1"/>
    <col min="5889" max="5889" width="43.6640625" customWidth="1"/>
    <col min="5890" max="5890" width="16.6640625" customWidth="1"/>
    <col min="5891" max="5891" width="22.5546875" customWidth="1"/>
    <col min="5892" max="5892" width="3.44140625" customWidth="1"/>
    <col min="5893" max="5893" width="20.6640625" customWidth="1"/>
    <col min="5894" max="5894" width="0" hidden="1" customWidth="1"/>
    <col min="5895" max="5895" width="3" customWidth="1"/>
    <col min="5896" max="5896" width="11.6640625" customWidth="1"/>
    <col min="6145" max="6145" width="43.6640625" customWidth="1"/>
    <col min="6146" max="6146" width="16.6640625" customWidth="1"/>
    <col min="6147" max="6147" width="22.5546875" customWidth="1"/>
    <col min="6148" max="6148" width="3.44140625" customWidth="1"/>
    <col min="6149" max="6149" width="20.6640625" customWidth="1"/>
    <col min="6150" max="6150" width="0" hidden="1" customWidth="1"/>
    <col min="6151" max="6151" width="3" customWidth="1"/>
    <col min="6152" max="6152" width="11.6640625" customWidth="1"/>
    <col min="6401" max="6401" width="43.6640625" customWidth="1"/>
    <col min="6402" max="6402" width="16.6640625" customWidth="1"/>
    <col min="6403" max="6403" width="22.5546875" customWidth="1"/>
    <col min="6404" max="6404" width="3.44140625" customWidth="1"/>
    <col min="6405" max="6405" width="20.6640625" customWidth="1"/>
    <col min="6406" max="6406" width="0" hidden="1" customWidth="1"/>
    <col min="6407" max="6407" width="3" customWidth="1"/>
    <col min="6408" max="6408" width="11.6640625" customWidth="1"/>
    <col min="6657" max="6657" width="43.6640625" customWidth="1"/>
    <col min="6658" max="6658" width="16.6640625" customWidth="1"/>
    <col min="6659" max="6659" width="22.5546875" customWidth="1"/>
    <col min="6660" max="6660" width="3.44140625" customWidth="1"/>
    <col min="6661" max="6661" width="20.6640625" customWidth="1"/>
    <col min="6662" max="6662" width="0" hidden="1" customWidth="1"/>
    <col min="6663" max="6663" width="3" customWidth="1"/>
    <col min="6664" max="6664" width="11.6640625" customWidth="1"/>
    <col min="6913" max="6913" width="43.6640625" customWidth="1"/>
    <col min="6914" max="6914" width="16.6640625" customWidth="1"/>
    <col min="6915" max="6915" width="22.5546875" customWidth="1"/>
    <col min="6916" max="6916" width="3.44140625" customWidth="1"/>
    <col min="6917" max="6917" width="20.6640625" customWidth="1"/>
    <col min="6918" max="6918" width="0" hidden="1" customWidth="1"/>
    <col min="6919" max="6919" width="3" customWidth="1"/>
    <col min="6920" max="6920" width="11.6640625" customWidth="1"/>
    <col min="7169" max="7169" width="43.6640625" customWidth="1"/>
    <col min="7170" max="7170" width="16.6640625" customWidth="1"/>
    <col min="7171" max="7171" width="22.5546875" customWidth="1"/>
    <col min="7172" max="7172" width="3.44140625" customWidth="1"/>
    <col min="7173" max="7173" width="20.6640625" customWidth="1"/>
    <col min="7174" max="7174" width="0" hidden="1" customWidth="1"/>
    <col min="7175" max="7175" width="3" customWidth="1"/>
    <col min="7176" max="7176" width="11.6640625" customWidth="1"/>
    <col min="7425" max="7425" width="43.6640625" customWidth="1"/>
    <col min="7426" max="7426" width="16.6640625" customWidth="1"/>
    <col min="7427" max="7427" width="22.5546875" customWidth="1"/>
    <col min="7428" max="7428" width="3.44140625" customWidth="1"/>
    <col min="7429" max="7429" width="20.6640625" customWidth="1"/>
    <col min="7430" max="7430" width="0" hidden="1" customWidth="1"/>
    <col min="7431" max="7431" width="3" customWidth="1"/>
    <col min="7432" max="7432" width="11.6640625" customWidth="1"/>
    <col min="7681" max="7681" width="43.6640625" customWidth="1"/>
    <col min="7682" max="7682" width="16.6640625" customWidth="1"/>
    <col min="7683" max="7683" width="22.5546875" customWidth="1"/>
    <col min="7684" max="7684" width="3.44140625" customWidth="1"/>
    <col min="7685" max="7685" width="20.6640625" customWidth="1"/>
    <col min="7686" max="7686" width="0" hidden="1" customWidth="1"/>
    <col min="7687" max="7687" width="3" customWidth="1"/>
    <col min="7688" max="7688" width="11.6640625" customWidth="1"/>
    <col min="7937" max="7937" width="43.6640625" customWidth="1"/>
    <col min="7938" max="7938" width="16.6640625" customWidth="1"/>
    <col min="7939" max="7939" width="22.5546875" customWidth="1"/>
    <col min="7940" max="7940" width="3.44140625" customWidth="1"/>
    <col min="7941" max="7941" width="20.6640625" customWidth="1"/>
    <col min="7942" max="7942" width="0" hidden="1" customWidth="1"/>
    <col min="7943" max="7943" width="3" customWidth="1"/>
    <col min="7944" max="7944" width="11.6640625" customWidth="1"/>
    <col min="8193" max="8193" width="43.6640625" customWidth="1"/>
    <col min="8194" max="8194" width="16.6640625" customWidth="1"/>
    <col min="8195" max="8195" width="22.5546875" customWidth="1"/>
    <col min="8196" max="8196" width="3.44140625" customWidth="1"/>
    <col min="8197" max="8197" width="20.6640625" customWidth="1"/>
    <col min="8198" max="8198" width="0" hidden="1" customWidth="1"/>
    <col min="8199" max="8199" width="3" customWidth="1"/>
    <col min="8200" max="8200" width="11.6640625" customWidth="1"/>
    <col min="8449" max="8449" width="43.6640625" customWidth="1"/>
    <col min="8450" max="8450" width="16.6640625" customWidth="1"/>
    <col min="8451" max="8451" width="22.5546875" customWidth="1"/>
    <col min="8452" max="8452" width="3.44140625" customWidth="1"/>
    <col min="8453" max="8453" width="20.6640625" customWidth="1"/>
    <col min="8454" max="8454" width="0" hidden="1" customWidth="1"/>
    <col min="8455" max="8455" width="3" customWidth="1"/>
    <col min="8456" max="8456" width="11.6640625" customWidth="1"/>
    <col min="8705" max="8705" width="43.6640625" customWidth="1"/>
    <col min="8706" max="8706" width="16.6640625" customWidth="1"/>
    <col min="8707" max="8707" width="22.5546875" customWidth="1"/>
    <col min="8708" max="8708" width="3.44140625" customWidth="1"/>
    <col min="8709" max="8709" width="20.6640625" customWidth="1"/>
    <col min="8710" max="8710" width="0" hidden="1" customWidth="1"/>
    <col min="8711" max="8711" width="3" customWidth="1"/>
    <col min="8712" max="8712" width="11.6640625" customWidth="1"/>
    <col min="8961" max="8961" width="43.6640625" customWidth="1"/>
    <col min="8962" max="8962" width="16.6640625" customWidth="1"/>
    <col min="8963" max="8963" width="22.5546875" customWidth="1"/>
    <col min="8964" max="8964" width="3.44140625" customWidth="1"/>
    <col min="8965" max="8965" width="20.6640625" customWidth="1"/>
    <col min="8966" max="8966" width="0" hidden="1" customWidth="1"/>
    <col min="8967" max="8967" width="3" customWidth="1"/>
    <col min="8968" max="8968" width="11.6640625" customWidth="1"/>
    <col min="9217" max="9217" width="43.6640625" customWidth="1"/>
    <col min="9218" max="9218" width="16.6640625" customWidth="1"/>
    <col min="9219" max="9219" width="22.5546875" customWidth="1"/>
    <col min="9220" max="9220" width="3.44140625" customWidth="1"/>
    <col min="9221" max="9221" width="20.6640625" customWidth="1"/>
    <col min="9222" max="9222" width="0" hidden="1" customWidth="1"/>
    <col min="9223" max="9223" width="3" customWidth="1"/>
    <col min="9224" max="9224" width="11.6640625" customWidth="1"/>
    <col min="9473" max="9473" width="43.6640625" customWidth="1"/>
    <col min="9474" max="9474" width="16.6640625" customWidth="1"/>
    <col min="9475" max="9475" width="22.5546875" customWidth="1"/>
    <col min="9476" max="9476" width="3.44140625" customWidth="1"/>
    <col min="9477" max="9477" width="20.6640625" customWidth="1"/>
    <col min="9478" max="9478" width="0" hidden="1" customWidth="1"/>
    <col min="9479" max="9479" width="3" customWidth="1"/>
    <col min="9480" max="9480" width="11.6640625" customWidth="1"/>
    <col min="9729" max="9729" width="43.6640625" customWidth="1"/>
    <col min="9730" max="9730" width="16.6640625" customWidth="1"/>
    <col min="9731" max="9731" width="22.5546875" customWidth="1"/>
    <col min="9732" max="9732" width="3.44140625" customWidth="1"/>
    <col min="9733" max="9733" width="20.6640625" customWidth="1"/>
    <col min="9734" max="9734" width="0" hidden="1" customWidth="1"/>
    <col min="9735" max="9735" width="3" customWidth="1"/>
    <col min="9736" max="9736" width="11.6640625" customWidth="1"/>
    <col min="9985" max="9985" width="43.6640625" customWidth="1"/>
    <col min="9986" max="9986" width="16.6640625" customWidth="1"/>
    <col min="9987" max="9987" width="22.5546875" customWidth="1"/>
    <col min="9988" max="9988" width="3.44140625" customWidth="1"/>
    <col min="9989" max="9989" width="20.6640625" customWidth="1"/>
    <col min="9990" max="9990" width="0" hidden="1" customWidth="1"/>
    <col min="9991" max="9991" width="3" customWidth="1"/>
    <col min="9992" max="9992" width="11.6640625" customWidth="1"/>
    <col min="10241" max="10241" width="43.6640625" customWidth="1"/>
    <col min="10242" max="10242" width="16.6640625" customWidth="1"/>
    <col min="10243" max="10243" width="22.5546875" customWidth="1"/>
    <col min="10244" max="10244" width="3.44140625" customWidth="1"/>
    <col min="10245" max="10245" width="20.6640625" customWidth="1"/>
    <col min="10246" max="10246" width="0" hidden="1" customWidth="1"/>
    <col min="10247" max="10247" width="3" customWidth="1"/>
    <col min="10248" max="10248" width="11.6640625" customWidth="1"/>
    <col min="10497" max="10497" width="43.6640625" customWidth="1"/>
    <col min="10498" max="10498" width="16.6640625" customWidth="1"/>
    <col min="10499" max="10499" width="22.5546875" customWidth="1"/>
    <col min="10500" max="10500" width="3.44140625" customWidth="1"/>
    <col min="10501" max="10501" width="20.6640625" customWidth="1"/>
    <col min="10502" max="10502" width="0" hidden="1" customWidth="1"/>
    <col min="10503" max="10503" width="3" customWidth="1"/>
    <col min="10504" max="10504" width="11.6640625" customWidth="1"/>
    <col min="10753" max="10753" width="43.6640625" customWidth="1"/>
    <col min="10754" max="10754" width="16.6640625" customWidth="1"/>
    <col min="10755" max="10755" width="22.5546875" customWidth="1"/>
    <col min="10756" max="10756" width="3.44140625" customWidth="1"/>
    <col min="10757" max="10757" width="20.6640625" customWidth="1"/>
    <col min="10758" max="10758" width="0" hidden="1" customWidth="1"/>
    <col min="10759" max="10759" width="3" customWidth="1"/>
    <col min="10760" max="10760" width="11.6640625" customWidth="1"/>
    <col min="11009" max="11009" width="43.6640625" customWidth="1"/>
    <col min="11010" max="11010" width="16.6640625" customWidth="1"/>
    <col min="11011" max="11011" width="22.5546875" customWidth="1"/>
    <col min="11012" max="11012" width="3.44140625" customWidth="1"/>
    <col min="11013" max="11013" width="20.6640625" customWidth="1"/>
    <col min="11014" max="11014" width="0" hidden="1" customWidth="1"/>
    <col min="11015" max="11015" width="3" customWidth="1"/>
    <col min="11016" max="11016" width="11.6640625" customWidth="1"/>
    <col min="11265" max="11265" width="43.6640625" customWidth="1"/>
    <col min="11266" max="11266" width="16.6640625" customWidth="1"/>
    <col min="11267" max="11267" width="22.5546875" customWidth="1"/>
    <col min="11268" max="11268" width="3.44140625" customWidth="1"/>
    <col min="11269" max="11269" width="20.6640625" customWidth="1"/>
    <col min="11270" max="11270" width="0" hidden="1" customWidth="1"/>
    <col min="11271" max="11271" width="3" customWidth="1"/>
    <col min="11272" max="11272" width="11.6640625" customWidth="1"/>
    <col min="11521" max="11521" width="43.6640625" customWidth="1"/>
    <col min="11522" max="11522" width="16.6640625" customWidth="1"/>
    <col min="11523" max="11523" width="22.5546875" customWidth="1"/>
    <col min="11524" max="11524" width="3.44140625" customWidth="1"/>
    <col min="11525" max="11525" width="20.6640625" customWidth="1"/>
    <col min="11526" max="11526" width="0" hidden="1" customWidth="1"/>
    <col min="11527" max="11527" width="3" customWidth="1"/>
    <col min="11528" max="11528" width="11.6640625" customWidth="1"/>
    <col min="11777" max="11777" width="43.6640625" customWidth="1"/>
    <col min="11778" max="11778" width="16.6640625" customWidth="1"/>
    <col min="11779" max="11779" width="22.5546875" customWidth="1"/>
    <col min="11780" max="11780" width="3.44140625" customWidth="1"/>
    <col min="11781" max="11781" width="20.6640625" customWidth="1"/>
    <col min="11782" max="11782" width="0" hidden="1" customWidth="1"/>
    <col min="11783" max="11783" width="3" customWidth="1"/>
    <col min="11784" max="11784" width="11.6640625" customWidth="1"/>
    <col min="12033" max="12033" width="43.6640625" customWidth="1"/>
    <col min="12034" max="12034" width="16.6640625" customWidth="1"/>
    <col min="12035" max="12035" width="22.5546875" customWidth="1"/>
    <col min="12036" max="12036" width="3.44140625" customWidth="1"/>
    <col min="12037" max="12037" width="20.6640625" customWidth="1"/>
    <col min="12038" max="12038" width="0" hidden="1" customWidth="1"/>
    <col min="12039" max="12039" width="3" customWidth="1"/>
    <col min="12040" max="12040" width="11.6640625" customWidth="1"/>
    <col min="12289" max="12289" width="43.6640625" customWidth="1"/>
    <col min="12290" max="12290" width="16.6640625" customWidth="1"/>
    <col min="12291" max="12291" width="22.5546875" customWidth="1"/>
    <col min="12292" max="12292" width="3.44140625" customWidth="1"/>
    <col min="12293" max="12293" width="20.6640625" customWidth="1"/>
    <col min="12294" max="12294" width="0" hidden="1" customWidth="1"/>
    <col min="12295" max="12295" width="3" customWidth="1"/>
    <col min="12296" max="12296" width="11.6640625" customWidth="1"/>
    <col min="12545" max="12545" width="43.6640625" customWidth="1"/>
    <col min="12546" max="12546" width="16.6640625" customWidth="1"/>
    <col min="12547" max="12547" width="22.5546875" customWidth="1"/>
    <col min="12548" max="12548" width="3.44140625" customWidth="1"/>
    <col min="12549" max="12549" width="20.6640625" customWidth="1"/>
    <col min="12550" max="12550" width="0" hidden="1" customWidth="1"/>
    <col min="12551" max="12551" width="3" customWidth="1"/>
    <col min="12552" max="12552" width="11.6640625" customWidth="1"/>
    <col min="12801" max="12801" width="43.6640625" customWidth="1"/>
    <col min="12802" max="12802" width="16.6640625" customWidth="1"/>
    <col min="12803" max="12803" width="22.5546875" customWidth="1"/>
    <col min="12804" max="12804" width="3.44140625" customWidth="1"/>
    <col min="12805" max="12805" width="20.6640625" customWidth="1"/>
    <col min="12806" max="12806" width="0" hidden="1" customWidth="1"/>
    <col min="12807" max="12807" width="3" customWidth="1"/>
    <col min="12808" max="12808" width="11.6640625" customWidth="1"/>
    <col min="13057" max="13057" width="43.6640625" customWidth="1"/>
    <col min="13058" max="13058" width="16.6640625" customWidth="1"/>
    <col min="13059" max="13059" width="22.5546875" customWidth="1"/>
    <col min="13060" max="13060" width="3.44140625" customWidth="1"/>
    <col min="13061" max="13061" width="20.6640625" customWidth="1"/>
    <col min="13062" max="13062" width="0" hidden="1" customWidth="1"/>
    <col min="13063" max="13063" width="3" customWidth="1"/>
    <col min="13064" max="13064" width="11.6640625" customWidth="1"/>
    <col min="13313" max="13313" width="43.6640625" customWidth="1"/>
    <col min="13314" max="13314" width="16.6640625" customWidth="1"/>
    <col min="13315" max="13315" width="22.5546875" customWidth="1"/>
    <col min="13316" max="13316" width="3.44140625" customWidth="1"/>
    <col min="13317" max="13317" width="20.6640625" customWidth="1"/>
    <col min="13318" max="13318" width="0" hidden="1" customWidth="1"/>
    <col min="13319" max="13319" width="3" customWidth="1"/>
    <col min="13320" max="13320" width="11.6640625" customWidth="1"/>
    <col min="13569" max="13569" width="43.6640625" customWidth="1"/>
    <col min="13570" max="13570" width="16.6640625" customWidth="1"/>
    <col min="13571" max="13571" width="22.5546875" customWidth="1"/>
    <col min="13572" max="13572" width="3.44140625" customWidth="1"/>
    <col min="13573" max="13573" width="20.6640625" customWidth="1"/>
    <col min="13574" max="13574" width="0" hidden="1" customWidth="1"/>
    <col min="13575" max="13575" width="3" customWidth="1"/>
    <col min="13576" max="13576" width="11.6640625" customWidth="1"/>
    <col min="13825" max="13825" width="43.6640625" customWidth="1"/>
    <col min="13826" max="13826" width="16.6640625" customWidth="1"/>
    <col min="13827" max="13827" width="22.5546875" customWidth="1"/>
    <col min="13828" max="13828" width="3.44140625" customWidth="1"/>
    <col min="13829" max="13829" width="20.6640625" customWidth="1"/>
    <col min="13830" max="13830" width="0" hidden="1" customWidth="1"/>
    <col min="13831" max="13831" width="3" customWidth="1"/>
    <col min="13832" max="13832" width="11.6640625" customWidth="1"/>
    <col min="14081" max="14081" width="43.6640625" customWidth="1"/>
    <col min="14082" max="14082" width="16.6640625" customWidth="1"/>
    <col min="14083" max="14083" width="22.5546875" customWidth="1"/>
    <col min="14084" max="14084" width="3.44140625" customWidth="1"/>
    <col min="14085" max="14085" width="20.6640625" customWidth="1"/>
    <col min="14086" max="14086" width="0" hidden="1" customWidth="1"/>
    <col min="14087" max="14087" width="3" customWidth="1"/>
    <col min="14088" max="14088" width="11.6640625" customWidth="1"/>
    <col min="14337" max="14337" width="43.6640625" customWidth="1"/>
    <col min="14338" max="14338" width="16.6640625" customWidth="1"/>
    <col min="14339" max="14339" width="22.5546875" customWidth="1"/>
    <col min="14340" max="14340" width="3.44140625" customWidth="1"/>
    <col min="14341" max="14341" width="20.6640625" customWidth="1"/>
    <col min="14342" max="14342" width="0" hidden="1" customWidth="1"/>
    <col min="14343" max="14343" width="3" customWidth="1"/>
    <col min="14344" max="14344" width="11.6640625" customWidth="1"/>
    <col min="14593" max="14593" width="43.6640625" customWidth="1"/>
    <col min="14594" max="14594" width="16.6640625" customWidth="1"/>
    <col min="14595" max="14595" width="22.5546875" customWidth="1"/>
    <col min="14596" max="14596" width="3.44140625" customWidth="1"/>
    <col min="14597" max="14597" width="20.6640625" customWidth="1"/>
    <col min="14598" max="14598" width="0" hidden="1" customWidth="1"/>
    <col min="14599" max="14599" width="3" customWidth="1"/>
    <col min="14600" max="14600" width="11.6640625" customWidth="1"/>
    <col min="14849" max="14849" width="43.6640625" customWidth="1"/>
    <col min="14850" max="14850" width="16.6640625" customWidth="1"/>
    <col min="14851" max="14851" width="22.5546875" customWidth="1"/>
    <col min="14852" max="14852" width="3.44140625" customWidth="1"/>
    <col min="14853" max="14853" width="20.6640625" customWidth="1"/>
    <col min="14854" max="14854" width="0" hidden="1" customWidth="1"/>
    <col min="14855" max="14855" width="3" customWidth="1"/>
    <col min="14856" max="14856" width="11.6640625" customWidth="1"/>
    <col min="15105" max="15105" width="43.6640625" customWidth="1"/>
    <col min="15106" max="15106" width="16.6640625" customWidth="1"/>
    <col min="15107" max="15107" width="22.5546875" customWidth="1"/>
    <col min="15108" max="15108" width="3.44140625" customWidth="1"/>
    <col min="15109" max="15109" width="20.6640625" customWidth="1"/>
    <col min="15110" max="15110" width="0" hidden="1" customWidth="1"/>
    <col min="15111" max="15111" width="3" customWidth="1"/>
    <col min="15112" max="15112" width="11.6640625" customWidth="1"/>
    <col min="15361" max="15361" width="43.6640625" customWidth="1"/>
    <col min="15362" max="15362" width="16.6640625" customWidth="1"/>
    <col min="15363" max="15363" width="22.5546875" customWidth="1"/>
    <col min="15364" max="15364" width="3.44140625" customWidth="1"/>
    <col min="15365" max="15365" width="20.6640625" customWidth="1"/>
    <col min="15366" max="15366" width="0" hidden="1" customWidth="1"/>
    <col min="15367" max="15367" width="3" customWidth="1"/>
    <col min="15368" max="15368" width="11.6640625" customWidth="1"/>
    <col min="15617" max="15617" width="43.6640625" customWidth="1"/>
    <col min="15618" max="15618" width="16.6640625" customWidth="1"/>
    <col min="15619" max="15619" width="22.5546875" customWidth="1"/>
    <col min="15620" max="15620" width="3.44140625" customWidth="1"/>
    <col min="15621" max="15621" width="20.6640625" customWidth="1"/>
    <col min="15622" max="15622" width="0" hidden="1" customWidth="1"/>
    <col min="15623" max="15623" width="3" customWidth="1"/>
    <col min="15624" max="15624" width="11.6640625" customWidth="1"/>
    <col min="15873" max="15873" width="43.6640625" customWidth="1"/>
    <col min="15874" max="15874" width="16.6640625" customWidth="1"/>
    <col min="15875" max="15875" width="22.5546875" customWidth="1"/>
    <col min="15876" max="15876" width="3.44140625" customWidth="1"/>
    <col min="15877" max="15877" width="20.6640625" customWidth="1"/>
    <col min="15878" max="15878" width="0" hidden="1" customWidth="1"/>
    <col min="15879" max="15879" width="3" customWidth="1"/>
    <col min="15880" max="15880" width="11.6640625" customWidth="1"/>
    <col min="16129" max="16129" width="43.6640625" customWidth="1"/>
    <col min="16130" max="16130" width="16.6640625" customWidth="1"/>
    <col min="16131" max="16131" width="22.5546875" customWidth="1"/>
    <col min="16132" max="16132" width="3.44140625" customWidth="1"/>
    <col min="16133" max="16133" width="20.6640625" customWidth="1"/>
    <col min="16134" max="16134" width="0" hidden="1" customWidth="1"/>
    <col min="16135" max="16135" width="3" customWidth="1"/>
    <col min="16136" max="16136" width="11.6640625" customWidth="1"/>
  </cols>
  <sheetData>
    <row r="1" spans="1:7" ht="16.95" customHeight="1">
      <c r="A1" s="53" t="s">
        <v>127</v>
      </c>
      <c r="B1"/>
      <c r="C1" s="22"/>
    </row>
    <row r="2" spans="1:7" ht="16.95" customHeight="1">
      <c r="A2" s="53" t="s">
        <v>128</v>
      </c>
      <c r="B2"/>
      <c r="C2" s="22"/>
    </row>
    <row r="3" spans="1:7" ht="13.5" customHeight="1">
      <c r="C3" s="67"/>
      <c r="D3" s="50"/>
    </row>
    <row r="4" spans="1:7" ht="16.95" customHeight="1">
      <c r="A4" s="53" t="s">
        <v>259</v>
      </c>
      <c r="F4" s="66" t="s">
        <v>220</v>
      </c>
    </row>
    <row r="5" spans="1:7" ht="13.5" customHeight="1">
      <c r="A5" s="53" t="s">
        <v>221</v>
      </c>
    </row>
    <row r="6" spans="1:7" ht="13.5" customHeight="1" thickBot="1">
      <c r="G6" s="66"/>
    </row>
    <row r="7" spans="1:7" ht="15" customHeight="1">
      <c r="A7" s="60"/>
      <c r="B7" s="71"/>
      <c r="C7" s="71"/>
      <c r="D7" s="51"/>
      <c r="E7" s="71"/>
      <c r="F7" s="71"/>
      <c r="G7" s="71"/>
    </row>
    <row r="8" spans="1:7" ht="15" customHeight="1">
      <c r="A8" s="54" t="s">
        <v>222</v>
      </c>
      <c r="B8" s="55" t="s">
        <v>211</v>
      </c>
      <c r="C8" s="55" t="s">
        <v>223</v>
      </c>
      <c r="D8" s="48"/>
      <c r="E8" s="55" t="s">
        <v>224</v>
      </c>
      <c r="F8" s="72"/>
    </row>
    <row r="9" spans="1:7" ht="15" customHeight="1">
      <c r="A9" s="54"/>
      <c r="B9" s="55" t="s">
        <v>225</v>
      </c>
      <c r="C9" s="55"/>
      <c r="D9" s="48"/>
      <c r="E9" s="55" t="s">
        <v>226</v>
      </c>
      <c r="F9" s="72"/>
    </row>
    <row r="10" spans="1:7" ht="15" customHeight="1" thickBot="1">
      <c r="A10" s="59"/>
      <c r="B10" s="59"/>
      <c r="C10" s="73"/>
      <c r="D10" s="47"/>
      <c r="E10" s="59"/>
      <c r="F10" s="73"/>
    </row>
    <row r="11" spans="1:7" ht="15" customHeight="1">
      <c r="A11" s="54"/>
      <c r="B11" s="54"/>
      <c r="C11" s="74"/>
      <c r="D11" s="52"/>
      <c r="E11" s="55"/>
      <c r="F11" s="74"/>
      <c r="G11" s="71"/>
    </row>
    <row r="12" spans="1:7" ht="15" customHeight="1">
      <c r="A12" s="62" t="s">
        <v>227</v>
      </c>
      <c r="B12" s="55">
        <f>SUM(B14+B16)</f>
        <v>294</v>
      </c>
      <c r="C12" s="75">
        <f>SUM(C14+C16)</f>
        <v>2658310305.8800001</v>
      </c>
      <c r="D12" s="52"/>
      <c r="E12" s="75">
        <f>IF(B12&lt;&gt;0,C12/B12,"")</f>
        <v>9041871.7887074836</v>
      </c>
      <c r="F12" s="74"/>
    </row>
    <row r="13" spans="1:7" ht="15" customHeight="1">
      <c r="A13" s="54"/>
      <c r="B13" s="74"/>
      <c r="C13" s="76"/>
      <c r="D13" s="52"/>
      <c r="E13" s="76"/>
      <c r="F13" s="74"/>
    </row>
    <row r="14" spans="1:7" ht="15" customHeight="1">
      <c r="A14" s="53" t="s">
        <v>228</v>
      </c>
      <c r="B14" s="77">
        <v>260</v>
      </c>
      <c r="C14" s="78">
        <f>E14*B14</f>
        <v>2576312117.5999999</v>
      </c>
      <c r="E14" s="75">
        <v>9908892.7599999998</v>
      </c>
    </row>
    <row r="15" spans="1:7" ht="15" customHeight="1">
      <c r="B15" s="77"/>
      <c r="C15" s="78"/>
      <c r="E15" s="79"/>
    </row>
    <row r="16" spans="1:7" ht="15" customHeight="1">
      <c r="A16" s="53" t="s">
        <v>229</v>
      </c>
      <c r="B16" s="80">
        <v>34</v>
      </c>
      <c r="C16" s="78">
        <f>E16*B16</f>
        <v>81998188.280000001</v>
      </c>
      <c r="D16" s="46"/>
      <c r="E16" s="78">
        <v>2411711.42</v>
      </c>
    </row>
    <row r="17" spans="1:8" ht="15" customHeight="1" thickBot="1"/>
    <row r="18" spans="1:8" ht="15" customHeight="1">
      <c r="A18" s="60"/>
      <c r="B18" s="71"/>
      <c r="C18" s="71"/>
      <c r="D18" s="51"/>
      <c r="E18" s="71"/>
      <c r="F18" s="71"/>
      <c r="G18" s="71"/>
    </row>
    <row r="19" spans="1:8" ht="15" customHeight="1">
      <c r="A19" s="53" t="s">
        <v>230</v>
      </c>
    </row>
    <row r="20" spans="1:8" ht="15" customHeight="1">
      <c r="A20" s="53" t="s">
        <v>193</v>
      </c>
    </row>
    <row r="21" spans="1:8">
      <c r="C21" s="65"/>
    </row>
    <row r="23" spans="1:8">
      <c r="A23" s="65"/>
    </row>
    <row r="24" spans="1:8">
      <c r="A24" s="65"/>
    </row>
    <row r="25" spans="1:8" hidden="1">
      <c r="A25" s="65"/>
    </row>
    <row r="26" spans="1:8" hidden="1">
      <c r="A26" s="65"/>
      <c r="H26" s="53"/>
    </row>
    <row r="27" spans="1:8" hidden="1">
      <c r="A27" s="65"/>
      <c r="E27" s="65"/>
      <c r="H27" s="53"/>
    </row>
    <row r="28" spans="1:8" hidden="1">
      <c r="A28" s="65"/>
      <c r="E28" s="65"/>
      <c r="H28" s="53"/>
    </row>
    <row r="29" spans="1:8" hidden="1">
      <c r="A29" s="65"/>
      <c r="E29" s="65"/>
      <c r="H29" s="53"/>
    </row>
    <row r="30" spans="1:8" hidden="1">
      <c r="A30" s="65"/>
      <c r="E30" s="65"/>
      <c r="H30" s="53"/>
    </row>
    <row r="31" spans="1:8" hidden="1">
      <c r="A31" s="65"/>
      <c r="E31" s="65"/>
      <c r="H31" s="53"/>
    </row>
    <row r="32" spans="1:8" hidden="1">
      <c r="A32" s="65"/>
      <c r="E32" s="65"/>
      <c r="H32" s="53"/>
    </row>
    <row r="33" spans="1:10" hidden="1">
      <c r="A33" s="65"/>
      <c r="E33" s="65"/>
      <c r="H33" s="66"/>
      <c r="J33" s="28"/>
    </row>
    <row r="34" spans="1:10" hidden="1">
      <c r="A34" s="65"/>
    </row>
    <row r="35" spans="1:10" hidden="1">
      <c r="A35" s="65"/>
    </row>
    <row r="36" spans="1:10" hidden="1">
      <c r="A36" s="65"/>
      <c r="H36" s="53"/>
    </row>
    <row r="37" spans="1:10" hidden="1">
      <c r="A37" s="65"/>
      <c r="H37" s="53"/>
    </row>
    <row r="38" spans="1:10" hidden="1">
      <c r="A38" s="65"/>
      <c r="H38" s="53"/>
    </row>
    <row r="39" spans="1:10" hidden="1">
      <c r="A39" s="65"/>
      <c r="H39" s="53"/>
    </row>
    <row r="40" spans="1:10" hidden="1">
      <c r="A40" s="65"/>
      <c r="H40" s="53"/>
    </row>
    <row r="41" spans="1:10" hidden="1">
      <c r="A41" s="65"/>
      <c r="H41" s="53"/>
    </row>
    <row r="42" spans="1:10" hidden="1">
      <c r="A42" s="65"/>
      <c r="H42" s="66"/>
    </row>
    <row r="43" spans="1:10" ht="15.75" hidden="1" customHeight="1">
      <c r="A43" s="65"/>
    </row>
    <row r="44" spans="1:10" hidden="1">
      <c r="A44" s="65"/>
    </row>
    <row r="45" spans="1:10" hidden="1">
      <c r="A45" s="65"/>
    </row>
    <row r="46" spans="1:10" hidden="1">
      <c r="A46" s="65"/>
    </row>
    <row r="47" spans="1:10" hidden="1">
      <c r="A47" s="65"/>
    </row>
    <row r="48" spans="1:10" hidden="1">
      <c r="A48" s="65"/>
    </row>
    <row r="49" spans="1:3" hidden="1">
      <c r="A49" s="65"/>
    </row>
    <row r="51" spans="1:3">
      <c r="B51" s="81"/>
      <c r="C51" s="81"/>
    </row>
    <row r="52" spans="1:3">
      <c r="B52" s="65"/>
      <c r="C52" s="65"/>
    </row>
    <row r="53" spans="1:3">
      <c r="B53" s="81"/>
      <c r="C53" s="81"/>
    </row>
    <row r="54" spans="1:3">
      <c r="B54" s="81"/>
      <c r="C54" s="81"/>
    </row>
    <row r="55" spans="1:3">
      <c r="B55" s="81"/>
      <c r="C55" s="81"/>
    </row>
    <row r="56" spans="1:3">
      <c r="B56" s="81"/>
      <c r="C56" s="81"/>
    </row>
    <row r="57" spans="1:3">
      <c r="B57" s="81"/>
      <c r="C57" s="81"/>
    </row>
  </sheetData>
  <pageMargins left="0.70866141732283472" right="0.70866141732283472" top="0.74803149606299213" bottom="0.74803149606299213" header="0.31496062992125984" footer="0.31496062992125984"/>
  <pageSetup scale="80"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DEFINICIONES</vt:lpstr>
      <vt:lpstr>SIMBOLOGIA</vt:lpstr>
      <vt:lpstr>INDICE DE ADMINISTRACIÓN</vt:lpstr>
      <vt:lpstr>CUADRO AD1</vt:lpstr>
      <vt:lpstr>GRAFICO AD1</vt:lpstr>
      <vt:lpstr>INDICE DE DIRECCIÓN SUPERIOR</vt:lpstr>
      <vt:lpstr>CUADRO DS1</vt:lpstr>
      <vt:lpstr>GRAFICO DS1</vt:lpstr>
      <vt:lpstr>CUADRO AI-1</vt:lpstr>
      <vt:lpstr>CUADRO AI-2</vt:lpstr>
      <vt:lpstr>GRAFICO AI-1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Mainor</dc:creator>
  <cp:lastModifiedBy>Marco Monge</cp:lastModifiedBy>
  <cp:lastPrinted>2019-07-24T14:38:42Z</cp:lastPrinted>
  <dcterms:created xsi:type="dcterms:W3CDTF">2019-06-21T20:01:44Z</dcterms:created>
  <dcterms:modified xsi:type="dcterms:W3CDTF">2020-03-11T22:23:06Z</dcterms:modified>
</cp:coreProperties>
</file>